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1865" windowHeight="904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'Hoja1'!$A$4:$V$132</definedName>
  </definedNames>
  <calcPr fullCalcOnLoad="1"/>
</workbook>
</file>

<file path=xl/sharedStrings.xml><?xml version="1.0" encoding="utf-8"?>
<sst xmlns="http://schemas.openxmlformats.org/spreadsheetml/2006/main" count="800" uniqueCount="265">
  <si>
    <t>A</t>
  </si>
  <si>
    <t>Colegio Integrado Eduardo Frei</t>
  </si>
  <si>
    <t>Arica</t>
  </si>
  <si>
    <t>Equipo</t>
  </si>
  <si>
    <t>Letra</t>
  </si>
  <si>
    <t xml:space="preserve">Colegio  </t>
  </si>
  <si>
    <t>Región</t>
  </si>
  <si>
    <t>Dist. Referencia</t>
  </si>
  <si>
    <t>C</t>
  </si>
  <si>
    <t>Colegio Inglés Isaac Newton</t>
  </si>
  <si>
    <t>San Bernardo</t>
  </si>
  <si>
    <t>Norte</t>
  </si>
  <si>
    <t xml:space="preserve"> </t>
  </si>
  <si>
    <t>Sur</t>
  </si>
  <si>
    <t>LVN</t>
  </si>
  <si>
    <t>LSN</t>
  </si>
  <si>
    <t>LVS</t>
  </si>
  <si>
    <t>LSS</t>
  </si>
  <si>
    <t>cm</t>
  </si>
  <si>
    <t>Separación</t>
  </si>
  <si>
    <t>Radio</t>
  </si>
  <si>
    <t>km</t>
  </si>
  <si>
    <t>D</t>
  </si>
  <si>
    <t>Escuela José Manso de Velasco</t>
  </si>
  <si>
    <t>Los Ángeles</t>
  </si>
  <si>
    <t>B</t>
  </si>
  <si>
    <t>Escuela La Puntilla</t>
  </si>
  <si>
    <t>Pirque</t>
  </si>
  <si>
    <t>Colegio Beato Damián de Molokai</t>
  </si>
  <si>
    <t>Los Angeles</t>
  </si>
  <si>
    <t>Colegio Salesiano Valparaíso</t>
  </si>
  <si>
    <t>Valparaíso</t>
  </si>
  <si>
    <t>Liceo Dr. Juan Noe Crevani</t>
  </si>
  <si>
    <t>Colegio King's School</t>
  </si>
  <si>
    <t>Liceo Domingo Santa María</t>
  </si>
  <si>
    <t>Colegio Cristobal Colón</t>
  </si>
  <si>
    <t>Melipilla</t>
  </si>
  <si>
    <t>Colegio Metodista Concepción</t>
  </si>
  <si>
    <t>Concepción</t>
  </si>
  <si>
    <t>Liceo Polivalente Esmeralda</t>
  </si>
  <si>
    <t>Colina</t>
  </si>
  <si>
    <t>Escuela Chipana</t>
  </si>
  <si>
    <t>Iquique</t>
  </si>
  <si>
    <t>Colegio Centro Bíblico</t>
  </si>
  <si>
    <t>Escuela Angel de Peredo</t>
  </si>
  <si>
    <t>Lota</t>
  </si>
  <si>
    <t>Centro Educacional San Luis</t>
  </si>
  <si>
    <t>San Miguel</t>
  </si>
  <si>
    <t>Liceo Los Cóndores</t>
  </si>
  <si>
    <t>Alto Hospicio</t>
  </si>
  <si>
    <t>Colegio San Sebastián</t>
  </si>
  <si>
    <t>Escuela San Diego de Alcalá</t>
  </si>
  <si>
    <t>Tucapel</t>
  </si>
  <si>
    <t>Colegio San Francisco Javier de Huechuraba</t>
  </si>
  <si>
    <t>Huechuraba</t>
  </si>
  <si>
    <t>Liceo Superior Sinaí</t>
  </si>
  <si>
    <t>Colelgio Monte Tabor y Nazareth</t>
  </si>
  <si>
    <t>Lo Barnechea</t>
  </si>
  <si>
    <t>Liceo Polivalente Sagrado Corazón</t>
  </si>
  <si>
    <t>Colegio El Roble</t>
  </si>
  <si>
    <t>Santo Domingo</t>
  </si>
  <si>
    <t>Liceo Polivalente Mariano Latorre</t>
  </si>
  <si>
    <t>Curanilahue</t>
  </si>
  <si>
    <t>Pumahue Huechuraba</t>
  </si>
  <si>
    <t>Escuela Cariquima</t>
  </si>
  <si>
    <t>Colchane</t>
  </si>
  <si>
    <t>Colegio Master College</t>
  </si>
  <si>
    <t>Escuela Cacique Levián</t>
  </si>
  <si>
    <t>Santa Bárbara</t>
  </si>
  <si>
    <t>Escuela El Yeco</t>
  </si>
  <si>
    <t>Algarrobo</t>
  </si>
  <si>
    <t>Liceo Domingo Latrille</t>
  </si>
  <si>
    <t>Tocopilla</t>
  </si>
  <si>
    <t>Liceo Agustín Ross Edwards</t>
  </si>
  <si>
    <t>Pichilemu</t>
  </si>
  <si>
    <t>Colegio San Patricio</t>
  </si>
  <si>
    <t>Antofagasta</t>
  </si>
  <si>
    <t>Colegio Manuel Rodríguez</t>
  </si>
  <si>
    <t>Rancagua</t>
  </si>
  <si>
    <t>Colegio Louis Pasteur</t>
  </si>
  <si>
    <t>Traiguen</t>
  </si>
  <si>
    <t>Colegio María Teresa Cancino Aguilar</t>
  </si>
  <si>
    <t>Recoleta</t>
  </si>
  <si>
    <t>Colegio San Nicolás</t>
  </si>
  <si>
    <t>Calama</t>
  </si>
  <si>
    <t>Villa María College</t>
  </si>
  <si>
    <t>Machalí</t>
  </si>
  <si>
    <t>Lucila Godoy Alcayaga</t>
  </si>
  <si>
    <t>Trewhela´s School</t>
  </si>
  <si>
    <t>Providencia</t>
  </si>
  <si>
    <t>Colegio Sagrada Familia</t>
  </si>
  <si>
    <t>Colegio Eleuterio Ramírez</t>
  </si>
  <si>
    <t>La Reina</t>
  </si>
  <si>
    <t>Colegio Mistral</t>
  </si>
  <si>
    <t>Las Cabras</t>
  </si>
  <si>
    <t>Colegio San Esteban</t>
  </si>
  <si>
    <t>Colegio San Antonio del Baluarte</t>
  </si>
  <si>
    <t>Rengo</t>
  </si>
  <si>
    <t>Liceo Camilo Henríquez</t>
  </si>
  <si>
    <t>Temuco</t>
  </si>
  <si>
    <t>San José Obrero de Curacaví</t>
  </si>
  <si>
    <t>Curacaví</t>
  </si>
  <si>
    <t>Liceo Diego de Almeida</t>
  </si>
  <si>
    <t>Diego de Almagro</t>
  </si>
  <si>
    <t>Colegio Nehuén</t>
  </si>
  <si>
    <t>San Vicente</t>
  </si>
  <si>
    <t>Colegio Helvecia</t>
  </si>
  <si>
    <t>Valdivia</t>
  </si>
  <si>
    <t>Colegio El Arrayán</t>
  </si>
  <si>
    <t>Casablanca</t>
  </si>
  <si>
    <t>Liceo Manuel Magalhaes Medling</t>
  </si>
  <si>
    <t>Instituto San Fernando</t>
  </si>
  <si>
    <t>San Fernando</t>
  </si>
  <si>
    <t>Colegio Bernardo Felmer</t>
  </si>
  <si>
    <t>Lanco</t>
  </si>
  <si>
    <t>Instituto Alonso de Ercilla</t>
  </si>
  <si>
    <t>Santiago</t>
  </si>
  <si>
    <t>Escuela Sara Cortés Cortés</t>
  </si>
  <si>
    <t>Colegio Arrayanes</t>
  </si>
  <si>
    <t>Liceo Agrícola y Forestal People Help</t>
  </si>
  <si>
    <t>Panguipulli</t>
  </si>
  <si>
    <t>Colegio Madrigal</t>
  </si>
  <si>
    <t>Escuela Técnico Profesional</t>
  </si>
  <si>
    <t>Copiapó</t>
  </si>
  <si>
    <t>Instituto Inmaculada Concepción</t>
  </si>
  <si>
    <t>Colegio de la Salle, La Reina</t>
  </si>
  <si>
    <t>Liceo Sagrado Corazón</t>
  </si>
  <si>
    <t>Escuela República Argentina</t>
  </si>
  <si>
    <t>Curicó</t>
  </si>
  <si>
    <t>Instituto Aleman Carlos Anwandter</t>
  </si>
  <si>
    <t>Colegio Adventista Santiago Poniente</t>
  </si>
  <si>
    <t>Lo Prado</t>
  </si>
  <si>
    <t>Escuela Laura Robles Silva</t>
  </si>
  <si>
    <t>George Chaytor English College</t>
  </si>
  <si>
    <t>Colelgio Excelsior</t>
  </si>
  <si>
    <t>Liceo Jose Antonio Carvajal</t>
  </si>
  <si>
    <t>Escuela Bruno Zavala Fredes</t>
  </si>
  <si>
    <t>Liceo Abate Molina</t>
  </si>
  <si>
    <t>Talca</t>
  </si>
  <si>
    <t>Liceo Polivalente Los Avellanos</t>
  </si>
  <si>
    <t>Colegio María Auxiliadora</t>
  </si>
  <si>
    <t>Colegio San Agustín</t>
  </si>
  <si>
    <t>Colegio Purísimo Corazón de María</t>
  </si>
  <si>
    <t>Fresia</t>
  </si>
  <si>
    <t>Colegio Sagrado Corazón de Jesús, La Reina</t>
  </si>
  <si>
    <t>Escuela Lucila Godoy Alcayaga</t>
  </si>
  <si>
    <t>Vicuña</t>
  </si>
  <si>
    <t>Colegio Providencia - Parral</t>
  </si>
  <si>
    <t>Parral</t>
  </si>
  <si>
    <t>Liceo Carmela Carvajal de Prat</t>
  </si>
  <si>
    <t>Osorno</t>
  </si>
  <si>
    <t>Colegio Francisco de Miranda</t>
  </si>
  <si>
    <t>Peñalolén</t>
  </si>
  <si>
    <t>Colegio San Lucas</t>
  </si>
  <si>
    <t>La Serena</t>
  </si>
  <si>
    <t>Escuela Buchupureo</t>
  </si>
  <si>
    <t>Cobquecura</t>
  </si>
  <si>
    <t>Colegio Cardenal Raul Silva Henriquez</t>
  </si>
  <si>
    <t>Río Bueno</t>
  </si>
  <si>
    <t>Colegio Curacaví</t>
  </si>
  <si>
    <t>Colegio María Educa</t>
  </si>
  <si>
    <t>Colegio Concepción</t>
  </si>
  <si>
    <t>Chillán</t>
  </si>
  <si>
    <t>Colegio Técnico Naciones Unidas</t>
  </si>
  <si>
    <t>Puerto Montt</t>
  </si>
  <si>
    <t>Colegio Corazón de María, San Miguel</t>
  </si>
  <si>
    <t>Liceo Alejandro Alvarez Jofré</t>
  </si>
  <si>
    <t>Ovalle</t>
  </si>
  <si>
    <t xml:space="preserve">Colegio Concepción </t>
  </si>
  <si>
    <t>Colegio Católico Beato Federico Ozanam</t>
  </si>
  <si>
    <t>Colegio Peter College</t>
  </si>
  <si>
    <t>Cerrillos</t>
  </si>
  <si>
    <t>Liceo Domingo Ortiz de Rozas</t>
  </si>
  <si>
    <t>Illapel</t>
  </si>
  <si>
    <t>Escuela Fundación Paul Harris</t>
  </si>
  <si>
    <t>Liceo Mater Purissima</t>
  </si>
  <si>
    <t>Maipú</t>
  </si>
  <si>
    <t>Liceo Poeta Federico García Lorca</t>
  </si>
  <si>
    <t>Conchalí</t>
  </si>
  <si>
    <t>Liceo Aleman del Verbo Divino</t>
  </si>
  <si>
    <t>Colegio Cahuala Insular</t>
  </si>
  <si>
    <t>Castro</t>
  </si>
  <si>
    <t>Colegio Alcántara de la Cordillera</t>
  </si>
  <si>
    <t>La Florida</t>
  </si>
  <si>
    <t>Colegio Ignacio Carrera Pinto</t>
  </si>
  <si>
    <t>Los Andes</t>
  </si>
  <si>
    <t>The Wessex School</t>
  </si>
  <si>
    <t>Colegio Santa Teresa de los Andes</t>
  </si>
  <si>
    <t>Puerto Aysén</t>
  </si>
  <si>
    <t>Centro Educacional Principado de Asturias</t>
  </si>
  <si>
    <t>Puente Alto</t>
  </si>
  <si>
    <t>Colegio Robert and Rose</t>
  </si>
  <si>
    <t>Quillota</t>
  </si>
  <si>
    <t>Colegio Salesiano Concepción</t>
  </si>
  <si>
    <t>Liceo San José U.R.</t>
  </si>
  <si>
    <t>Chilean Eagles College Nº3</t>
  </si>
  <si>
    <t>La Cisterna</t>
  </si>
  <si>
    <t>Colegio Villa Aconcagua</t>
  </si>
  <si>
    <t>Con Cón</t>
  </si>
  <si>
    <t>Liceo Lucila Godoy Alcayaga</t>
  </si>
  <si>
    <t>Liceo Josefina Aguirre Montenegro</t>
  </si>
  <si>
    <t>Coyhaique</t>
  </si>
  <si>
    <t>Colegio Sofía Infante Hurtado</t>
  </si>
  <si>
    <t>Liceo de Olmué</t>
  </si>
  <si>
    <t>Olmué</t>
  </si>
  <si>
    <t>Chiguayante</t>
  </si>
  <si>
    <t>Colegio Puerto Natales</t>
  </si>
  <si>
    <t>Puerto Natales</t>
  </si>
  <si>
    <t>Colegio Alicante de la Florida</t>
  </si>
  <si>
    <t>Colegio Inglés Pasionista</t>
  </si>
  <si>
    <t>Limache</t>
  </si>
  <si>
    <t>Colegio Inmaculada Concepción</t>
  </si>
  <si>
    <t>Liceo Politécnico Luis Cruz Martínez</t>
  </si>
  <si>
    <t>Escuela José Martí</t>
  </si>
  <si>
    <t>El Bosque</t>
  </si>
  <si>
    <t>Liceo San Antonio</t>
  </si>
  <si>
    <t>Viña del Mar</t>
  </si>
  <si>
    <t>Colegio Santa Sabina</t>
  </si>
  <si>
    <t>Colegio Punta Arenas</t>
  </si>
  <si>
    <t>Punta Arenas</t>
  </si>
  <si>
    <t>Colegio Mayor Tobalaba</t>
  </si>
  <si>
    <t>Colegio República del Brasil</t>
  </si>
  <si>
    <t>Liceo Juan Bautista Contardi</t>
  </si>
  <si>
    <t>Jorge Huneeus Zegers</t>
  </si>
  <si>
    <t>La Pintana</t>
  </si>
  <si>
    <t>Escuela Quebrada de Alvarado</t>
  </si>
  <si>
    <t>Colegio Instituto San Pedro</t>
  </si>
  <si>
    <t>San Pedro de la Paz</t>
  </si>
  <si>
    <t>Panamerican College</t>
  </si>
  <si>
    <t>Liceo San Pedro</t>
  </si>
  <si>
    <t>Colegio Moderno Paine</t>
  </si>
  <si>
    <t>Paine</t>
  </si>
  <si>
    <t>Colegio Polivalente Paul Harris School</t>
  </si>
  <si>
    <t>Liceo Inés Enríquez Frödden</t>
  </si>
  <si>
    <t>Florida</t>
  </si>
  <si>
    <t>Error</t>
  </si>
  <si>
    <t>Fecha</t>
  </si>
  <si>
    <t>Colegio San Manuel</t>
  </si>
  <si>
    <t>promedio</t>
  </si>
  <si>
    <t>Villa Alemana</t>
  </si>
  <si>
    <t>Colegio Divina Maestra</t>
  </si>
  <si>
    <t>AS</t>
  </si>
  <si>
    <t>AN</t>
  </si>
  <si>
    <t>AC</t>
  </si>
  <si>
    <t>rad</t>
  </si>
  <si>
    <t>Separacion</t>
  </si>
  <si>
    <t>Columna F</t>
  </si>
  <si>
    <t>Clumna K</t>
  </si>
  <si>
    <t>Distancia de separación entre los colegios que forman la pareja</t>
  </si>
  <si>
    <t>%</t>
  </si>
  <si>
    <t>Porcentaje de error del radio calculado respecto al radio medio de 6370 km</t>
  </si>
  <si>
    <t>Significado de siglas y columnas</t>
  </si>
  <si>
    <t>Distancia de referencia del colegio respecto a Arica</t>
  </si>
  <si>
    <t>Longitud de la sombra de la varilla del colegio del Norte</t>
  </si>
  <si>
    <t>Longitud de la sombra de la varilla del colegio del Sur</t>
  </si>
  <si>
    <t>Longitud de la varilla colegio del Norte</t>
  </si>
  <si>
    <t>Longitud de la varilla colegio del Sur</t>
  </si>
  <si>
    <t>Ángulo de la sombra respecto a la varilla del colegio del Norte</t>
  </si>
  <si>
    <t>Ángulo de la sombra respecto a la varilla del colegio del Sur</t>
  </si>
  <si>
    <t>Ángulo central, entre los dos colegios.</t>
  </si>
  <si>
    <t>Valor del radio calculado con los datos obtenidos por cada pareja de colegios</t>
  </si>
  <si>
    <t>Comuna</t>
  </si>
  <si>
    <t>Al final están los significados de las columnas.</t>
  </si>
  <si>
    <t>En esta tabla se consideran incluso datos inconclusos. Ustedes pueden "armar" otras parejas para determinar el radio con otros datos.</t>
  </si>
  <si>
    <t>valor descartado por error evidente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</si>
</sst>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"/>
    <numFmt numFmtId="166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6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" fontId="0" fillId="0" borderId="0" xfId="0" applyNumberFormat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1" fontId="6" fillId="0" borderId="1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" fontId="5" fillId="0" borderId="1" xfId="0" applyNumberFormat="1" applyFont="1" applyFill="1" applyBorder="1" applyAlignment="1">
      <alignment horizontal="center"/>
    </xf>
    <xf numFmtId="16" fontId="1" fillId="0" borderId="1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7" fillId="0" borderId="0" xfId="0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81"/>
  <sheetViews>
    <sheetView tabSelected="1" workbookViewId="0" topLeftCell="M1">
      <selection activeCell="W106" sqref="W106"/>
    </sheetView>
  </sheetViews>
  <sheetFormatPr defaultColWidth="11.421875" defaultRowHeight="12.75"/>
  <cols>
    <col min="1" max="1" width="4.421875" style="1" customWidth="1"/>
    <col min="2" max="2" width="3.7109375" style="1" customWidth="1"/>
    <col min="3" max="3" width="9.421875" style="0" customWidth="1"/>
    <col min="4" max="4" width="8.140625" style="0" customWidth="1"/>
    <col min="5" max="5" width="6.8515625" style="1" customWidth="1"/>
    <col min="6" max="6" width="6.140625" style="0" customWidth="1"/>
    <col min="7" max="7" width="4.57421875" style="1" customWidth="1"/>
    <col min="8" max="8" width="11.57421875" style="0" customWidth="1"/>
    <col min="9" max="9" width="7.421875" style="0" customWidth="1"/>
    <col min="10" max="10" width="7.28125" style="1" customWidth="1"/>
    <col min="11" max="11" width="5.57421875" style="0" customWidth="1"/>
    <col min="12" max="12" width="5.421875" style="11" customWidth="1"/>
    <col min="13" max="13" width="4.57421875" style="4" customWidth="1"/>
    <col min="14" max="14" width="5.57421875" style="11" customWidth="1"/>
    <col min="15" max="15" width="4.8515625" style="4" customWidth="1"/>
    <col min="16" max="16" width="6.28125" style="2" customWidth="1"/>
    <col min="17" max="17" width="8.00390625" style="5" customWidth="1"/>
    <col min="18" max="18" width="6.8515625" style="5" customWidth="1"/>
    <col min="19" max="19" width="9.140625" style="5" customWidth="1"/>
    <col min="20" max="20" width="8.140625" style="32" customWidth="1"/>
    <col min="21" max="21" width="6.00390625" style="4" customWidth="1"/>
    <col min="22" max="22" width="8.28125" style="0" customWidth="1"/>
    <col min="23" max="23" width="12.28125" style="0" bestFit="1" customWidth="1"/>
  </cols>
  <sheetData>
    <row r="1" ht="12.75">
      <c r="A1" s="64" t="s">
        <v>262</v>
      </c>
    </row>
    <row r="2" ht="12.75">
      <c r="A2" s="64" t="s">
        <v>263</v>
      </c>
    </row>
    <row r="4" spans="1:22" ht="12.75">
      <c r="A4" s="15" t="s">
        <v>3</v>
      </c>
      <c r="B4" s="15" t="s">
        <v>4</v>
      </c>
      <c r="C4" s="16" t="s">
        <v>5</v>
      </c>
      <c r="D4" s="16" t="s">
        <v>261</v>
      </c>
      <c r="E4" s="15" t="s">
        <v>6</v>
      </c>
      <c r="F4" s="15" t="s">
        <v>7</v>
      </c>
      <c r="G4" s="15" t="s">
        <v>4</v>
      </c>
      <c r="H4" s="16" t="s">
        <v>5</v>
      </c>
      <c r="I4" s="15" t="s">
        <v>261</v>
      </c>
      <c r="J4" s="15" t="s">
        <v>6</v>
      </c>
      <c r="K4" s="15" t="s">
        <v>7</v>
      </c>
      <c r="L4" s="17" t="s">
        <v>14</v>
      </c>
      <c r="M4" s="18" t="s">
        <v>15</v>
      </c>
      <c r="N4" s="17" t="s">
        <v>16</v>
      </c>
      <c r="O4" s="18" t="s">
        <v>17</v>
      </c>
      <c r="P4" s="19" t="s">
        <v>245</v>
      </c>
      <c r="Q4" s="12" t="s">
        <v>242</v>
      </c>
      <c r="R4" s="12" t="s">
        <v>241</v>
      </c>
      <c r="S4" s="12" t="s">
        <v>243</v>
      </c>
      <c r="T4" s="17" t="s">
        <v>20</v>
      </c>
      <c r="U4" s="18" t="s">
        <v>235</v>
      </c>
      <c r="V4" s="12" t="s">
        <v>236</v>
      </c>
    </row>
    <row r="5" spans="1:22" ht="12.75">
      <c r="A5" s="15" t="s">
        <v>12</v>
      </c>
      <c r="B5" s="15" t="s">
        <v>11</v>
      </c>
      <c r="C5" s="16"/>
      <c r="D5" s="16"/>
      <c r="E5" s="15"/>
      <c r="F5" s="15" t="s">
        <v>21</v>
      </c>
      <c r="G5" s="15" t="s">
        <v>13</v>
      </c>
      <c r="H5" s="16"/>
      <c r="I5" s="16"/>
      <c r="J5" s="15"/>
      <c r="K5" s="15" t="s">
        <v>21</v>
      </c>
      <c r="L5" s="17" t="s">
        <v>18</v>
      </c>
      <c r="M5" s="18" t="s">
        <v>18</v>
      </c>
      <c r="N5" s="17" t="s">
        <v>18</v>
      </c>
      <c r="O5" s="18" t="s">
        <v>18</v>
      </c>
      <c r="P5" s="15" t="s">
        <v>21</v>
      </c>
      <c r="Q5" s="12" t="s">
        <v>244</v>
      </c>
      <c r="R5" s="12" t="s">
        <v>244</v>
      </c>
      <c r="S5" s="12" t="s">
        <v>244</v>
      </c>
      <c r="T5" s="17" t="s">
        <v>21</v>
      </c>
      <c r="U5" s="18" t="s">
        <v>249</v>
      </c>
      <c r="V5" s="14"/>
    </row>
    <row r="6" spans="1:58" s="7" customFormat="1" ht="12.75">
      <c r="A6" s="20">
        <v>1</v>
      </c>
      <c r="B6" s="20" t="s">
        <v>0</v>
      </c>
      <c r="C6" s="14" t="s">
        <v>41</v>
      </c>
      <c r="D6" s="14" t="s">
        <v>42</v>
      </c>
      <c r="E6" s="20">
        <v>1</v>
      </c>
      <c r="F6" s="21">
        <v>204</v>
      </c>
      <c r="G6" s="20" t="s">
        <v>22</v>
      </c>
      <c r="H6" s="14" t="s">
        <v>23</v>
      </c>
      <c r="I6" s="14" t="s">
        <v>24</v>
      </c>
      <c r="J6" s="20">
        <v>8</v>
      </c>
      <c r="K6" s="21">
        <v>2119</v>
      </c>
      <c r="L6" s="22">
        <v>100</v>
      </c>
      <c r="M6" s="23">
        <v>7.4</v>
      </c>
      <c r="N6" s="22">
        <v>100</v>
      </c>
      <c r="O6" s="23">
        <v>41.2</v>
      </c>
      <c r="P6" s="24">
        <f>K6-F6</f>
        <v>1915</v>
      </c>
      <c r="Q6" s="25">
        <f>IF(L6="","",ATAN(M6/L6))</f>
        <v>0.07386536740612137</v>
      </c>
      <c r="R6" s="25">
        <f>IF(N6="","",ATAN(O6/N6))</f>
        <v>0.39080821046222325</v>
      </c>
      <c r="S6" s="25">
        <f>IF(Q6="","",IF(R6="","",R6-Q6))</f>
        <v>0.3169428430561019</v>
      </c>
      <c r="T6" s="17">
        <f>IF(S6="","",P6/S6)</f>
        <v>6042.098889297295</v>
      </c>
      <c r="U6" s="23">
        <f>IF(T6="","",(6370-T6)*100/6370)</f>
        <v>5.147584155458484</v>
      </c>
      <c r="V6" s="13">
        <v>39757</v>
      </c>
      <c r="W6" s="10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1:58" s="8" customFormat="1" ht="12.75">
      <c r="A7" s="20">
        <v>1</v>
      </c>
      <c r="B7" s="20" t="s">
        <v>0</v>
      </c>
      <c r="C7" s="14" t="s">
        <v>1</v>
      </c>
      <c r="D7" s="14" t="s">
        <v>2</v>
      </c>
      <c r="E7" s="20">
        <v>15</v>
      </c>
      <c r="F7" s="21">
        <v>6</v>
      </c>
      <c r="G7" s="20" t="s">
        <v>8</v>
      </c>
      <c r="H7" s="14" t="s">
        <v>9</v>
      </c>
      <c r="I7" s="14" t="s">
        <v>10</v>
      </c>
      <c r="J7" s="20">
        <v>13</v>
      </c>
      <c r="K7" s="21">
        <v>1689</v>
      </c>
      <c r="L7" s="22">
        <v>100</v>
      </c>
      <c r="M7" s="23">
        <v>12</v>
      </c>
      <c r="N7" s="22">
        <v>100</v>
      </c>
      <c r="O7" s="23">
        <v>41.4</v>
      </c>
      <c r="P7" s="24">
        <f>K7-F7</f>
        <v>1683</v>
      </c>
      <c r="Q7" s="25">
        <f>IF(L7="","",ATAN(M7/L7))</f>
        <v>0.11942892601833845</v>
      </c>
      <c r="R7" s="25">
        <f>IF(N7="","",ATAN(O7/N7))</f>
        <v>0.39251678104834664</v>
      </c>
      <c r="S7" s="25">
        <f>IF(Q7="","",IF(R7="","",R7-Q7))</f>
        <v>0.2730878550300082</v>
      </c>
      <c r="T7" s="17">
        <f>IF(S7="","",ROUND(P7/S7,0))</f>
        <v>6163</v>
      </c>
      <c r="U7" s="23">
        <f>IF(T7="","",(6370-T7)*100/6370)</f>
        <v>3.2496075353218212</v>
      </c>
      <c r="V7" s="13">
        <v>39743</v>
      </c>
      <c r="W7" s="10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1:58" s="7" customFormat="1" ht="12.75">
      <c r="A8" s="20">
        <v>1</v>
      </c>
      <c r="B8" s="20" t="s">
        <v>0</v>
      </c>
      <c r="C8" s="14" t="s">
        <v>172</v>
      </c>
      <c r="D8" s="14" t="s">
        <v>173</v>
      </c>
      <c r="E8" s="20">
        <v>4</v>
      </c>
      <c r="F8" s="21">
        <v>1469</v>
      </c>
      <c r="G8" s="20" t="s">
        <v>22</v>
      </c>
      <c r="H8" s="14" t="s">
        <v>23</v>
      </c>
      <c r="I8" s="14" t="s">
        <v>24</v>
      </c>
      <c r="J8" s="20">
        <v>8</v>
      </c>
      <c r="K8" s="21">
        <v>2119</v>
      </c>
      <c r="L8" s="22">
        <v>100</v>
      </c>
      <c r="M8" s="23">
        <v>30.4</v>
      </c>
      <c r="N8" s="22">
        <v>100</v>
      </c>
      <c r="O8" s="23">
        <v>41.2</v>
      </c>
      <c r="P8" s="24">
        <f>K8-F8</f>
        <v>650</v>
      </c>
      <c r="Q8" s="25">
        <f>IF(L8="","",ATAN(M8/L8))</f>
        <v>0.29512246720859947</v>
      </c>
      <c r="R8" s="25">
        <f>IF(N8="","",ATAN(O8/N8))</f>
        <v>0.39080821046222325</v>
      </c>
      <c r="S8" s="25">
        <f>IF(Q8="","",IF(R8="","",R8-Q8))</f>
        <v>0.09568574325362378</v>
      </c>
      <c r="T8" s="17">
        <f>IF(S8="","",P8/S8)</f>
        <v>6793.070502437503</v>
      </c>
      <c r="U8" s="23">
        <f>IF(T8="","",(6370-T8)*100/6370)</f>
        <v>-6.641609143445885</v>
      </c>
      <c r="V8" s="13">
        <v>39757</v>
      </c>
      <c r="W8" s="10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1:58" s="7" customFormat="1" ht="12.75">
      <c r="A9" s="20">
        <v>1</v>
      </c>
      <c r="B9" s="20" t="s">
        <v>25</v>
      </c>
      <c r="C9" s="14" t="s">
        <v>240</v>
      </c>
      <c r="D9" s="14" t="s">
        <v>239</v>
      </c>
      <c r="E9" s="20">
        <v>5</v>
      </c>
      <c r="F9" s="21">
        <v>1627</v>
      </c>
      <c r="G9" s="20" t="s">
        <v>22</v>
      </c>
      <c r="H9" s="14" t="s">
        <v>23</v>
      </c>
      <c r="I9" s="14" t="s">
        <v>24</v>
      </c>
      <c r="J9" s="20">
        <v>8</v>
      </c>
      <c r="K9" s="21">
        <v>2119</v>
      </c>
      <c r="L9" s="22">
        <v>100</v>
      </c>
      <c r="M9" s="23">
        <v>30</v>
      </c>
      <c r="N9" s="22">
        <v>100</v>
      </c>
      <c r="O9" s="23">
        <v>41.2</v>
      </c>
      <c r="P9" s="24">
        <f>K9-F9</f>
        <v>492</v>
      </c>
      <c r="Q9" s="25">
        <f>IF(L9="","",ATAN(M9/L9))</f>
        <v>0.2914567944778671</v>
      </c>
      <c r="R9" s="25">
        <f>IF(N9="","",ATAN(O9/N9))</f>
        <v>0.39080821046222325</v>
      </c>
      <c r="S9" s="25">
        <f>IF(Q9="","",IF(R9="","",R9-Q9))</f>
        <v>0.09935141598435615</v>
      </c>
      <c r="T9" s="17">
        <f>IF(S9="","",P9/S9)</f>
        <v>4952.118649999616</v>
      </c>
      <c r="U9" s="23">
        <f>IF(T9="","",(6370-T9)*100/6370)</f>
        <v>22.258733908954227</v>
      </c>
      <c r="V9" s="13">
        <v>39757</v>
      </c>
      <c r="W9" s="10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1:58" s="8" customFormat="1" ht="12.75">
      <c r="A10" s="20">
        <v>2</v>
      </c>
      <c r="B10" s="20" t="s">
        <v>0</v>
      </c>
      <c r="C10" s="14" t="s">
        <v>32</v>
      </c>
      <c r="D10" s="14" t="s">
        <v>2</v>
      </c>
      <c r="E10" s="20">
        <v>15</v>
      </c>
      <c r="F10" s="21">
        <v>7</v>
      </c>
      <c r="G10" s="20" t="s">
        <v>22</v>
      </c>
      <c r="H10" s="14" t="s">
        <v>28</v>
      </c>
      <c r="I10" s="14" t="s">
        <v>29</v>
      </c>
      <c r="J10" s="20">
        <v>8</v>
      </c>
      <c r="K10" s="21">
        <v>2121</v>
      </c>
      <c r="L10" s="22">
        <v>104</v>
      </c>
      <c r="M10" s="23">
        <v>7.3</v>
      </c>
      <c r="N10" s="22">
        <v>100</v>
      </c>
      <c r="O10" s="23">
        <v>38.8</v>
      </c>
      <c r="P10" s="24">
        <f>K10-F10</f>
        <v>2114</v>
      </c>
      <c r="Q10" s="25">
        <f>IF(L10="","",ATAN(M10/L10))</f>
        <v>0.07007736904817655</v>
      </c>
      <c r="R10" s="25">
        <f>IF(N10="","",ATAN(O10/N10))</f>
        <v>0.3701189390917443</v>
      </c>
      <c r="S10" s="25">
        <f>IF(Q10="","",IF(R10="","",R10-Q10))</f>
        <v>0.3000415700435678</v>
      </c>
      <c r="T10" s="17">
        <f>IF(S10="","",P10/S10)</f>
        <v>7045.6903678148155</v>
      </c>
      <c r="U10" s="23">
        <f>IF(T10="","",(6370-T10)*100/6370)</f>
        <v>-10.607384110122693</v>
      </c>
      <c r="V10" s="13">
        <v>39757</v>
      </c>
      <c r="W10" s="10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1:58" s="7" customFormat="1" ht="12.75">
      <c r="A11" s="20">
        <v>2</v>
      </c>
      <c r="B11" s="20" t="s">
        <v>25</v>
      </c>
      <c r="C11" s="14" t="s">
        <v>30</v>
      </c>
      <c r="D11" s="14" t="s">
        <v>31</v>
      </c>
      <c r="E11" s="20">
        <v>5</v>
      </c>
      <c r="F11" s="21">
        <v>1627</v>
      </c>
      <c r="G11" s="20" t="s">
        <v>22</v>
      </c>
      <c r="H11" s="14" t="s">
        <v>28</v>
      </c>
      <c r="I11" s="14" t="s">
        <v>29</v>
      </c>
      <c r="J11" s="20">
        <v>8</v>
      </c>
      <c r="K11" s="21">
        <v>2121</v>
      </c>
      <c r="L11" s="22">
        <v>100</v>
      </c>
      <c r="M11" s="23">
        <v>42</v>
      </c>
      <c r="N11" s="22">
        <v>100</v>
      </c>
      <c r="O11" s="23">
        <v>47.5</v>
      </c>
      <c r="P11" s="24">
        <f>K11-F11</f>
        <v>494</v>
      </c>
      <c r="Q11" s="25">
        <f>IF(L11="","",ATAN(M11/L11))</f>
        <v>0.3976279915221293</v>
      </c>
      <c r="R11" s="25">
        <f>IF(N11="","",ATAN(O11/N11))</f>
        <v>0.4434483364197382</v>
      </c>
      <c r="S11" s="25">
        <f>IF(Q11="","",IF(R11="","",R11-Q11))</f>
        <v>0.04582034489760889</v>
      </c>
      <c r="T11" s="17">
        <f>IF(S11="","",P11/S11)</f>
        <v>10781.237048824116</v>
      </c>
      <c r="U11" s="23">
        <f>IF(T11="","",(6370-T11)*100/6370)</f>
        <v>-69.25018914951517</v>
      </c>
      <c r="V11" s="14"/>
      <c r="W11" s="10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1:58" s="8" customFormat="1" ht="12.75">
      <c r="A12" s="20">
        <v>3</v>
      </c>
      <c r="B12" s="20" t="s">
        <v>0</v>
      </c>
      <c r="C12" s="14" t="s">
        <v>32</v>
      </c>
      <c r="D12" s="14" t="s">
        <v>2</v>
      </c>
      <c r="E12" s="20">
        <v>15</v>
      </c>
      <c r="F12" s="21">
        <v>7</v>
      </c>
      <c r="G12" s="20" t="s">
        <v>8</v>
      </c>
      <c r="H12" s="14" t="s">
        <v>33</v>
      </c>
      <c r="I12" s="14" t="s">
        <v>10</v>
      </c>
      <c r="J12" s="20">
        <v>13</v>
      </c>
      <c r="K12" s="21">
        <v>1691</v>
      </c>
      <c r="L12" s="22">
        <v>104</v>
      </c>
      <c r="M12" s="23">
        <v>7.3</v>
      </c>
      <c r="N12" s="22">
        <v>100</v>
      </c>
      <c r="O12" s="23">
        <v>40</v>
      </c>
      <c r="P12" s="24">
        <f>K12-F12</f>
        <v>1684</v>
      </c>
      <c r="Q12" s="25">
        <f>IF(L12="","",ATAN(M12/L12))</f>
        <v>0.07007736904817655</v>
      </c>
      <c r="R12" s="25">
        <f>IF(N12="","",ATAN(O12/N12))</f>
        <v>0.3805063771123649</v>
      </c>
      <c r="S12" s="25">
        <f>IF(Q12="","",IF(R12="","",R12-Q12))</f>
        <v>0.3104290080641884</v>
      </c>
      <c r="T12" s="17">
        <f>IF(S12="","",P12/S12)</f>
        <v>5424.750768303824</v>
      </c>
      <c r="U12" s="23">
        <f>IF(T12="","",(6370-T12)*100/6370)</f>
        <v>14.839077420662106</v>
      </c>
      <c r="V12" s="13">
        <v>39757</v>
      </c>
      <c r="W12" s="10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1:58" s="7" customFormat="1" ht="12.75">
      <c r="A13" s="20">
        <v>3</v>
      </c>
      <c r="B13" s="20" t="s">
        <v>0</v>
      </c>
      <c r="C13" s="14" t="s">
        <v>32</v>
      </c>
      <c r="D13" s="14" t="s">
        <v>2</v>
      </c>
      <c r="E13" s="20">
        <v>15</v>
      </c>
      <c r="F13" s="21">
        <v>7</v>
      </c>
      <c r="G13" s="20" t="s">
        <v>22</v>
      </c>
      <c r="H13" s="14" t="s">
        <v>93</v>
      </c>
      <c r="I13" s="14" t="s">
        <v>94</v>
      </c>
      <c r="J13" s="20">
        <v>6</v>
      </c>
      <c r="K13" s="21">
        <v>1765</v>
      </c>
      <c r="L13" s="22">
        <v>104</v>
      </c>
      <c r="M13" s="23">
        <v>7.3</v>
      </c>
      <c r="N13" s="22">
        <v>107</v>
      </c>
      <c r="O13" s="23">
        <v>42</v>
      </c>
      <c r="P13" s="24">
        <f>K13-F13</f>
        <v>1758</v>
      </c>
      <c r="Q13" s="25">
        <f>IF(L13="","",ATAN(M13/L13))</f>
        <v>0.07007736904817655</v>
      </c>
      <c r="R13" s="25">
        <f>IF(N13="","",ATAN(O13/N13))</f>
        <v>0.37404443151593436</v>
      </c>
      <c r="S13" s="25">
        <f>IF(Q13="","",IF(R13="","",R13-Q13))</f>
        <v>0.30396706246775784</v>
      </c>
      <c r="T13" s="17">
        <f>IF(S13="","",P13/S13)</f>
        <v>5783.521364873121</v>
      </c>
      <c r="U13" s="23">
        <f>IF(T13="","",(6370-T13)*100/6370)</f>
        <v>9.20688595175635</v>
      </c>
      <c r="V13" s="13">
        <v>39743</v>
      </c>
      <c r="W13" s="10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1:58" s="8" customFormat="1" ht="12.75">
      <c r="A14" s="20">
        <v>4</v>
      </c>
      <c r="B14" s="20" t="s">
        <v>0</v>
      </c>
      <c r="C14" s="14" t="s">
        <v>132</v>
      </c>
      <c r="D14" s="14" t="s">
        <v>123</v>
      </c>
      <c r="E14" s="20">
        <v>3</v>
      </c>
      <c r="F14" s="21">
        <v>996</v>
      </c>
      <c r="G14" s="20" t="s">
        <v>22</v>
      </c>
      <c r="H14" s="14" t="s">
        <v>37</v>
      </c>
      <c r="I14" s="14" t="s">
        <v>38</v>
      </c>
      <c r="J14" s="20">
        <v>8</v>
      </c>
      <c r="K14" s="21">
        <v>2056</v>
      </c>
      <c r="L14" s="22">
        <v>100</v>
      </c>
      <c r="M14" s="23">
        <v>16.8</v>
      </c>
      <c r="N14" s="22">
        <v>100</v>
      </c>
      <c r="O14" s="23">
        <v>36</v>
      </c>
      <c r="P14" s="24">
        <f>K14-F14</f>
        <v>1060</v>
      </c>
      <c r="Q14" s="25">
        <f>IF(L14="","",ATAN(M14/L14))</f>
        <v>0.16644569354854338</v>
      </c>
      <c r="R14" s="25">
        <f>IF(N14="","",ATAN(O14/N14))</f>
        <v>0.34555558058171215</v>
      </c>
      <c r="S14" s="25">
        <f>IF(Q14="","",IF(R14="","",R14-Q14))</f>
        <v>0.17910988703316877</v>
      </c>
      <c r="T14" s="17">
        <f>IF(S14="","",P14/S14)</f>
        <v>5918.154589666522</v>
      </c>
      <c r="U14" s="23">
        <f>IF(T14="","",(6370-T14)*100/6370)</f>
        <v>7.093334542126812</v>
      </c>
      <c r="V14" s="14"/>
      <c r="W14" s="10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1:58" s="7" customFormat="1" ht="12.75">
      <c r="A15" s="20">
        <v>4</v>
      </c>
      <c r="B15" s="20" t="s">
        <v>0</v>
      </c>
      <c r="C15" s="14" t="s">
        <v>34</v>
      </c>
      <c r="D15" s="14" t="s">
        <v>2</v>
      </c>
      <c r="E15" s="20">
        <v>15</v>
      </c>
      <c r="F15" s="21">
        <v>6</v>
      </c>
      <c r="G15" s="20" t="s">
        <v>8</v>
      </c>
      <c r="H15" s="14" t="s">
        <v>35</v>
      </c>
      <c r="I15" s="14" t="s">
        <v>36</v>
      </c>
      <c r="J15" s="20">
        <v>13</v>
      </c>
      <c r="K15" s="21">
        <v>1696</v>
      </c>
      <c r="L15" s="22"/>
      <c r="M15" s="23"/>
      <c r="N15" s="22"/>
      <c r="O15" s="23"/>
      <c r="P15" s="24">
        <f>K15-F15</f>
        <v>1690</v>
      </c>
      <c r="Q15" s="25">
        <f>IF(L15="","",ATAN(M15/L15))</f>
      </c>
      <c r="R15" s="25">
        <f>IF(N15="","",ATAN(O15/N15))</f>
      </c>
      <c r="S15" s="25">
        <f>IF(Q15="","",IF(R15="","",R15-Q15))</f>
      </c>
      <c r="T15" s="17">
        <f>IF(S15="","",P15/S15)</f>
      </c>
      <c r="U15" s="23">
        <f>IF(T15="","",(6370-T15)*100/6370)</f>
      </c>
      <c r="V15" s="14"/>
      <c r="W15" s="10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1:58" s="8" customFormat="1" ht="12.75">
      <c r="A16" s="20">
        <v>4</v>
      </c>
      <c r="B16" s="20" t="s">
        <v>25</v>
      </c>
      <c r="C16" s="14" t="s">
        <v>39</v>
      </c>
      <c r="D16" s="14" t="s">
        <v>40</v>
      </c>
      <c r="E16" s="20">
        <v>13</v>
      </c>
      <c r="F16" s="21">
        <v>1642</v>
      </c>
      <c r="G16" s="20" t="s">
        <v>22</v>
      </c>
      <c r="H16" s="14" t="s">
        <v>37</v>
      </c>
      <c r="I16" s="14" t="s">
        <v>38</v>
      </c>
      <c r="J16" s="20">
        <v>8</v>
      </c>
      <c r="K16" s="21">
        <v>2056</v>
      </c>
      <c r="L16" s="22"/>
      <c r="M16" s="23"/>
      <c r="N16" s="22">
        <v>100</v>
      </c>
      <c r="O16" s="23">
        <v>36</v>
      </c>
      <c r="P16" s="24">
        <f>K16-F16</f>
        <v>414</v>
      </c>
      <c r="Q16" s="25">
        <f>IF(L16="","",ATAN(M16/L16))</f>
      </c>
      <c r="R16" s="25">
        <f>IF(N16="","",ATAN(O16/N16))</f>
        <v>0.34555558058171215</v>
      </c>
      <c r="S16" s="25">
        <f>IF(Q16="","",IF(R16="","",R16-Q16))</f>
      </c>
      <c r="T16" s="17">
        <f>IF(S16="","",P16/S16)</f>
      </c>
      <c r="U16" s="23">
        <f>IF(T16="","",(6370-T16)*100/6370)</f>
      </c>
      <c r="V16" s="14"/>
      <c r="W16" s="10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1:58" s="7" customFormat="1" ht="12.75">
      <c r="A17" s="20">
        <v>5</v>
      </c>
      <c r="B17" s="20" t="s">
        <v>0</v>
      </c>
      <c r="C17" s="14" t="s">
        <v>41</v>
      </c>
      <c r="D17" s="14" t="s">
        <v>42</v>
      </c>
      <c r="E17" s="20">
        <v>1</v>
      </c>
      <c r="F17" s="21">
        <v>204</v>
      </c>
      <c r="G17" s="20" t="s">
        <v>8</v>
      </c>
      <c r="H17" s="14" t="s">
        <v>43</v>
      </c>
      <c r="I17" s="14" t="s">
        <v>36</v>
      </c>
      <c r="J17" s="20">
        <v>13</v>
      </c>
      <c r="K17" s="21">
        <v>1697</v>
      </c>
      <c r="L17" s="22">
        <v>100</v>
      </c>
      <c r="M17" s="23">
        <v>7.4</v>
      </c>
      <c r="N17" s="22">
        <v>120</v>
      </c>
      <c r="O17" s="23">
        <v>38</v>
      </c>
      <c r="P17" s="24">
        <f>K17-F17</f>
        <v>1493</v>
      </c>
      <c r="Q17" s="25">
        <f>IF(L17="","",ATAN(M17/L17))</f>
        <v>0.07386536740612137</v>
      </c>
      <c r="R17" s="25">
        <f>IF(N17="","",ATAN(O17/N17))</f>
        <v>0.3066763194016827</v>
      </c>
      <c r="S17" s="25">
        <f>IF(Q17="","",IF(R17="","",R17-Q17))</f>
        <v>0.23281095199556134</v>
      </c>
      <c r="T17" s="17">
        <f>IF(S17="","",P17/S17)</f>
        <v>6412.928546542195</v>
      </c>
      <c r="U17" s="23">
        <f>IF(T17="","",(6370-T17)*100/6370)</f>
        <v>-0.6739175281349351</v>
      </c>
      <c r="V17" s="13">
        <v>39757</v>
      </c>
      <c r="W17" s="10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s="8" customFormat="1" ht="12.75">
      <c r="A18" s="20">
        <v>5</v>
      </c>
      <c r="B18" s="20" t="s">
        <v>0</v>
      </c>
      <c r="C18" s="14" t="s">
        <v>41</v>
      </c>
      <c r="D18" s="14" t="s">
        <v>42</v>
      </c>
      <c r="E18" s="20">
        <v>1</v>
      </c>
      <c r="F18" s="21">
        <v>204</v>
      </c>
      <c r="G18" s="20" t="s">
        <v>22</v>
      </c>
      <c r="H18" s="14" t="s">
        <v>37</v>
      </c>
      <c r="I18" s="14" t="s">
        <v>38</v>
      </c>
      <c r="J18" s="20">
        <v>8</v>
      </c>
      <c r="K18" s="21">
        <v>2056</v>
      </c>
      <c r="L18" s="22">
        <v>100</v>
      </c>
      <c r="M18" s="23">
        <v>7.4</v>
      </c>
      <c r="N18" s="22">
        <v>100</v>
      </c>
      <c r="O18" s="23">
        <v>36</v>
      </c>
      <c r="P18" s="24">
        <f>K18-F18</f>
        <v>1852</v>
      </c>
      <c r="Q18" s="25">
        <f>IF(L18="","",ATAN(M18/L18))</f>
        <v>0.07386536740612137</v>
      </c>
      <c r="R18" s="25">
        <f>IF(N18="","",ATAN(O18/N18))</f>
        <v>0.34555558058171215</v>
      </c>
      <c r="S18" s="25">
        <f>IF(Q18="","",IF(R18="","",R18-Q18))</f>
        <v>0.2716902131755908</v>
      </c>
      <c r="T18" s="17">
        <f>IF(S18="","",P18/S18)</f>
        <v>6816.587091427803</v>
      </c>
      <c r="U18" s="23">
        <f>IF(T18="","",(6370-T18)*100/6370)</f>
        <v>-7.010786364643688</v>
      </c>
      <c r="V18" s="14"/>
      <c r="W18" s="10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s="7" customFormat="1" ht="12.75">
      <c r="A19" s="20">
        <v>5</v>
      </c>
      <c r="B19" s="20" t="s">
        <v>25</v>
      </c>
      <c r="C19" s="14" t="s">
        <v>46</v>
      </c>
      <c r="D19" s="14" t="s">
        <v>47</v>
      </c>
      <c r="E19" s="20">
        <v>13</v>
      </c>
      <c r="F19" s="21">
        <v>1678</v>
      </c>
      <c r="G19" s="20" t="s">
        <v>22</v>
      </c>
      <c r="H19" s="14" t="s">
        <v>44</v>
      </c>
      <c r="I19" s="14" t="s">
        <v>45</v>
      </c>
      <c r="J19" s="20">
        <v>8</v>
      </c>
      <c r="K19" s="21">
        <v>2076</v>
      </c>
      <c r="L19" s="22">
        <v>105</v>
      </c>
      <c r="M19" s="23">
        <v>51.3</v>
      </c>
      <c r="N19" s="22"/>
      <c r="O19" s="23"/>
      <c r="P19" s="24">
        <f>K19-F19</f>
        <v>398</v>
      </c>
      <c r="Q19" s="25">
        <f>IF(L19="","",ATAN(M19/L19))</f>
        <v>0.4544630222640527</v>
      </c>
      <c r="R19" s="25">
        <f>IF(N19="","",ATAN(O19/N19))</f>
      </c>
      <c r="S19" s="25">
        <f>IF(Q19="","",IF(R19="","",R19-Q19))</f>
      </c>
      <c r="T19" s="17">
        <f>IF(S19="","",P19/S19)</f>
      </c>
      <c r="U19" s="23">
        <f>IF(T19="","",(6370-T19)*100/6370)</f>
      </c>
      <c r="V19" s="14"/>
      <c r="W19" s="10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1:58" s="8" customFormat="1" ht="12.75">
      <c r="A20" s="20">
        <v>6</v>
      </c>
      <c r="B20" s="20" t="s">
        <v>0</v>
      </c>
      <c r="C20" s="14" t="s">
        <v>48</v>
      </c>
      <c r="D20" s="14" t="s">
        <v>49</v>
      </c>
      <c r="E20" s="20">
        <v>1</v>
      </c>
      <c r="F20" s="21">
        <v>204</v>
      </c>
      <c r="G20" s="20" t="s">
        <v>22</v>
      </c>
      <c r="H20" s="14" t="s">
        <v>51</v>
      </c>
      <c r="I20" s="14" t="s">
        <v>52</v>
      </c>
      <c r="J20" s="20">
        <v>8</v>
      </c>
      <c r="K20" s="21">
        <v>2093</v>
      </c>
      <c r="L20" s="22">
        <v>100</v>
      </c>
      <c r="M20" s="23">
        <v>10</v>
      </c>
      <c r="N20" s="22">
        <v>100</v>
      </c>
      <c r="O20" s="23">
        <v>47</v>
      </c>
      <c r="P20" s="24">
        <f>K20-F20</f>
        <v>1889</v>
      </c>
      <c r="Q20" s="25">
        <f>IF(L20="","",ATAN(M20/L20))</f>
        <v>0.09966865249116204</v>
      </c>
      <c r="R20" s="25">
        <f>IF(N20="","",ATAN(O20/N20))</f>
        <v>0.43936088728459144</v>
      </c>
      <c r="S20" s="25">
        <f>IF(Q20="","",IF(R20="","",R20-Q20))</f>
        <v>0.3396922347934294</v>
      </c>
      <c r="T20" s="17">
        <f>IF(S20="","",P20/S20)</f>
        <v>5560.91604845993</v>
      </c>
      <c r="U20" s="23">
        <f>IF(T20="","",(6370-T20)*100/6370)</f>
        <v>12.701474906437523</v>
      </c>
      <c r="V20" s="13">
        <v>39757</v>
      </c>
      <c r="W20" s="10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1:58" s="7" customFormat="1" ht="12.75">
      <c r="A21" s="20">
        <v>6</v>
      </c>
      <c r="B21" s="20" t="s">
        <v>0</v>
      </c>
      <c r="C21" s="14" t="s">
        <v>48</v>
      </c>
      <c r="D21" s="14" t="s">
        <v>49</v>
      </c>
      <c r="E21" s="20">
        <v>1</v>
      </c>
      <c r="F21" s="21">
        <v>204</v>
      </c>
      <c r="G21" s="20" t="s">
        <v>8</v>
      </c>
      <c r="H21" s="14" t="s">
        <v>50</v>
      </c>
      <c r="I21" s="14" t="s">
        <v>36</v>
      </c>
      <c r="J21" s="20">
        <v>13</v>
      </c>
      <c r="K21" s="21">
        <v>1697</v>
      </c>
      <c r="L21" s="22">
        <v>100</v>
      </c>
      <c r="M21" s="23">
        <v>10</v>
      </c>
      <c r="N21" s="22">
        <v>100</v>
      </c>
      <c r="O21" s="23">
        <v>32.2</v>
      </c>
      <c r="P21" s="24">
        <f>K21-F21</f>
        <v>1493</v>
      </c>
      <c r="Q21" s="25">
        <f>IF(L21="","",ATAN(M21/L21))</f>
        <v>0.09966865249116204</v>
      </c>
      <c r="R21" s="25">
        <f>IF(N21="","",ATAN(O21/N21))</f>
        <v>0.31151611342869656</v>
      </c>
      <c r="S21" s="25">
        <f>IF(Q21="","",IF(R21="","",R21-Q21))</f>
        <v>0.21184746093753454</v>
      </c>
      <c r="T21" s="17">
        <f>IF(S21="","",P21/S21)</f>
        <v>7047.523691776635</v>
      </c>
      <c r="U21" s="23">
        <f>IF(T21="","",(6370-T21)*100/6370)</f>
        <v>-10.636164706069625</v>
      </c>
      <c r="V21" s="13">
        <v>39757</v>
      </c>
      <c r="W21" s="10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1:58" s="8" customFormat="1" ht="12.75">
      <c r="A22" s="20">
        <v>6</v>
      </c>
      <c r="B22" s="20" t="s">
        <v>25</v>
      </c>
      <c r="C22" s="14" t="s">
        <v>53</v>
      </c>
      <c r="D22" s="14" t="s">
        <v>54</v>
      </c>
      <c r="E22" s="20">
        <v>13</v>
      </c>
      <c r="F22" s="21">
        <v>1661</v>
      </c>
      <c r="G22" s="20" t="s">
        <v>22</v>
      </c>
      <c r="H22" s="14" t="s">
        <v>51</v>
      </c>
      <c r="I22" s="14" t="s">
        <v>52</v>
      </c>
      <c r="J22" s="20">
        <v>8</v>
      </c>
      <c r="K22" s="21">
        <v>2093</v>
      </c>
      <c r="L22" s="22">
        <v>100</v>
      </c>
      <c r="M22" s="23">
        <v>39.5</v>
      </c>
      <c r="N22" s="22">
        <v>100</v>
      </c>
      <c r="O22" s="23">
        <v>47</v>
      </c>
      <c r="P22" s="24">
        <f>K22-F22</f>
        <v>432</v>
      </c>
      <c r="Q22" s="25">
        <f>IF(L22="","",ATAN(M22/L22))</f>
        <v>0.3761886146528022</v>
      </c>
      <c r="R22" s="25">
        <f>IF(N22="","",ATAN(O22/N22))</f>
        <v>0.43936088728459144</v>
      </c>
      <c r="S22" s="25">
        <f>IF(Q22="","",IF(R22="","",R22-Q22))</f>
        <v>0.06317227263178926</v>
      </c>
      <c r="T22" s="17">
        <f>IF(S22="","",P22/S22)</f>
        <v>6838.443228376288</v>
      </c>
      <c r="U22" s="23">
        <f>IF(T22="","",(6370-T22)*100/6370)</f>
        <v>-7.35389683479259</v>
      </c>
      <c r="V22" s="13">
        <v>39743</v>
      </c>
      <c r="W22" s="10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1:58" s="7" customFormat="1" ht="12.75">
      <c r="A23" s="20">
        <v>7</v>
      </c>
      <c r="B23" s="20" t="s">
        <v>0</v>
      </c>
      <c r="C23" s="14" t="s">
        <v>55</v>
      </c>
      <c r="D23" s="14" t="s">
        <v>49</v>
      </c>
      <c r="E23" s="20">
        <v>1</v>
      </c>
      <c r="F23" s="21">
        <v>207</v>
      </c>
      <c r="G23" s="20" t="s">
        <v>25</v>
      </c>
      <c r="H23" s="14" t="s">
        <v>56</v>
      </c>
      <c r="I23" s="14" t="s">
        <v>57</v>
      </c>
      <c r="J23" s="20">
        <v>13</v>
      </c>
      <c r="K23" s="21">
        <v>1658</v>
      </c>
      <c r="L23" s="22"/>
      <c r="M23" s="23"/>
      <c r="N23" s="22"/>
      <c r="O23" s="23"/>
      <c r="P23" s="24">
        <f>K23-F23</f>
        <v>1451</v>
      </c>
      <c r="Q23" s="25">
        <f>IF(L23="","",ATAN(M23/L23))</f>
      </c>
      <c r="R23" s="25">
        <f>IF(N23="","",ATAN(O23/N23))</f>
      </c>
      <c r="S23" s="25">
        <f>IF(Q23="","",IF(R23="","",R23-Q23))</f>
      </c>
      <c r="T23" s="17">
        <f>IF(S23="","",P23/S23)</f>
      </c>
      <c r="U23" s="23">
        <f>IF(T23="","",(6370-T23)*100/6370)</f>
      </c>
      <c r="V23" s="14"/>
      <c r="W23" s="10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1:58" s="8" customFormat="1" ht="12.75">
      <c r="A24" s="20">
        <v>8</v>
      </c>
      <c r="B24" s="20" t="s">
        <v>0</v>
      </c>
      <c r="C24" s="14" t="s">
        <v>58</v>
      </c>
      <c r="D24" s="14" t="s">
        <v>49</v>
      </c>
      <c r="E24" s="20">
        <v>1</v>
      </c>
      <c r="F24" s="21">
        <v>207</v>
      </c>
      <c r="G24" s="20" t="s">
        <v>8</v>
      </c>
      <c r="H24" s="14" t="s">
        <v>59</v>
      </c>
      <c r="I24" s="14" t="s">
        <v>60</v>
      </c>
      <c r="J24" s="20">
        <v>5</v>
      </c>
      <c r="K24" s="21">
        <v>1696</v>
      </c>
      <c r="L24" s="22">
        <v>100</v>
      </c>
      <c r="M24" s="23">
        <v>15.4</v>
      </c>
      <c r="N24" s="22">
        <v>87.5</v>
      </c>
      <c r="O24" s="23">
        <v>35.5</v>
      </c>
      <c r="P24" s="24">
        <f>K24-F24</f>
        <v>1489</v>
      </c>
      <c r="Q24" s="25">
        <f>IF(L24="","",ATAN(M24/L24))</f>
        <v>0.15279961393666452</v>
      </c>
      <c r="R24" s="25">
        <f>IF(N24="","",ATAN(O24/N24))</f>
        <v>0.38542275834664314</v>
      </c>
      <c r="S24" s="25">
        <f>IF(Q24="","",IF(R24="","",R24-Q24))</f>
        <v>0.2326231444099786</v>
      </c>
      <c r="T24" s="17">
        <f>IF(S24="","",P24/S24)</f>
        <v>6400.910811246552</v>
      </c>
      <c r="U24" s="23">
        <f>IF(T24="","",(6370-T24)*100/6370)</f>
        <v>-0.48525606352514805</v>
      </c>
      <c r="V24" s="13">
        <v>39743</v>
      </c>
      <c r="W24" s="10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1:58" s="7" customFormat="1" ht="12.75">
      <c r="A25" s="20">
        <v>8</v>
      </c>
      <c r="B25" s="20" t="s">
        <v>0</v>
      </c>
      <c r="C25" s="14" t="s">
        <v>58</v>
      </c>
      <c r="D25" s="14" t="s">
        <v>49</v>
      </c>
      <c r="E25" s="20">
        <v>1</v>
      </c>
      <c r="F25" s="21">
        <v>207</v>
      </c>
      <c r="G25" s="20" t="s">
        <v>22</v>
      </c>
      <c r="H25" s="14" t="s">
        <v>61</v>
      </c>
      <c r="I25" s="14" t="s">
        <v>62</v>
      </c>
      <c r="J25" s="20">
        <v>8</v>
      </c>
      <c r="K25" s="21">
        <v>2119</v>
      </c>
      <c r="L25" s="22">
        <v>100</v>
      </c>
      <c r="M25" s="23">
        <v>15.4</v>
      </c>
      <c r="N25" s="22">
        <v>157</v>
      </c>
      <c r="O25" s="23">
        <v>76</v>
      </c>
      <c r="P25" s="24">
        <f>K25-F25</f>
        <v>1912</v>
      </c>
      <c r="Q25" s="25">
        <f>IF(L25="","",ATAN(M25/L25))</f>
        <v>0.15279961393666452</v>
      </c>
      <c r="R25" s="25">
        <f>IF(N25="","",ATAN(O25/N25))</f>
        <v>0.45082779852790555</v>
      </c>
      <c r="S25" s="25">
        <f>IF(Q25="","",IF(R25="","",R25-Q25))</f>
        <v>0.29802818459124103</v>
      </c>
      <c r="T25" s="17">
        <f>IF(S25="","",P25/S25)</f>
        <v>6415.500609858069</v>
      </c>
      <c r="U25" s="23">
        <f>IF(T25="","",(6370-T25)*100/6370)</f>
        <v>-0.7142952881957434</v>
      </c>
      <c r="V25" s="13">
        <v>39743</v>
      </c>
      <c r="W25" s="10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1:58" s="8" customFormat="1" ht="12.75">
      <c r="A26" s="20">
        <v>8</v>
      </c>
      <c r="B26" s="20" t="s">
        <v>25</v>
      </c>
      <c r="C26" s="14" t="s">
        <v>63</v>
      </c>
      <c r="D26" s="14" t="s">
        <v>54</v>
      </c>
      <c r="E26" s="20">
        <v>13</v>
      </c>
      <c r="F26" s="21">
        <v>1661</v>
      </c>
      <c r="G26" s="20" t="s">
        <v>22</v>
      </c>
      <c r="H26" s="14" t="s">
        <v>61</v>
      </c>
      <c r="I26" s="14" t="s">
        <v>62</v>
      </c>
      <c r="J26" s="20">
        <v>8</v>
      </c>
      <c r="K26" s="21">
        <v>2119</v>
      </c>
      <c r="L26" s="22">
        <v>150</v>
      </c>
      <c r="M26" s="23">
        <v>60</v>
      </c>
      <c r="N26" s="22">
        <v>157</v>
      </c>
      <c r="O26" s="23">
        <v>76</v>
      </c>
      <c r="P26" s="24">
        <f>K26-F26</f>
        <v>458</v>
      </c>
      <c r="Q26" s="25">
        <f>IF(L26="","",ATAN(M26/L26))</f>
        <v>0.3805063771123649</v>
      </c>
      <c r="R26" s="25">
        <f>IF(N26="","",ATAN(O26/N26))</f>
        <v>0.45082779852790555</v>
      </c>
      <c r="S26" s="25">
        <f>IF(Q26="","",IF(R26="","",R26-Q26))</f>
        <v>0.07032142141554065</v>
      </c>
      <c r="T26" s="17">
        <f>IF(S26="","",P26/S26)</f>
        <v>6512.951399170445</v>
      </c>
      <c r="U26" s="23">
        <f>IF(T26="","",(6370-T26)*100/6370)</f>
        <v>-2.244134994826456</v>
      </c>
      <c r="V26" s="13">
        <v>39743</v>
      </c>
      <c r="W26" s="10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1:58" s="7" customFormat="1" ht="12.75">
      <c r="A27" s="20">
        <v>9</v>
      </c>
      <c r="B27" s="20" t="s">
        <v>0</v>
      </c>
      <c r="C27" s="14" t="s">
        <v>64</v>
      </c>
      <c r="D27" s="14" t="s">
        <v>65</v>
      </c>
      <c r="E27" s="20">
        <v>1</v>
      </c>
      <c r="F27" s="21">
        <v>117</v>
      </c>
      <c r="G27" s="20" t="s">
        <v>22</v>
      </c>
      <c r="H27" s="14" t="s">
        <v>157</v>
      </c>
      <c r="I27" s="14" t="s">
        <v>158</v>
      </c>
      <c r="J27" s="20">
        <v>14</v>
      </c>
      <c r="K27" s="21">
        <v>2429</v>
      </c>
      <c r="L27" s="22">
        <v>100</v>
      </c>
      <c r="M27" s="20">
        <v>7.5</v>
      </c>
      <c r="N27" s="22">
        <v>100</v>
      </c>
      <c r="O27" s="23">
        <v>48</v>
      </c>
      <c r="P27" s="24">
        <f>K27-F27</f>
        <v>2312</v>
      </c>
      <c r="Q27" s="25">
        <f>IF(L27="","",ATAN(M27/L27))</f>
        <v>0.07485984771076686</v>
      </c>
      <c r="R27" s="25">
        <f>IF(N27="","",ATAN(O27/N27))</f>
        <v>0.44751997515716985</v>
      </c>
      <c r="S27" s="25">
        <f>IF(Q27="","",IF(R27="","",R27-Q27))</f>
        <v>0.372660127446403</v>
      </c>
      <c r="T27" s="17">
        <f>IF(S27="","",P27/S27)</f>
        <v>6204.044462289618</v>
      </c>
      <c r="U27" s="23">
        <f>IF(T27="","",(6370-T27)*100/6370)</f>
        <v>2.6052674679808723</v>
      </c>
      <c r="V27" s="14"/>
      <c r="W27" s="10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1:58" s="8" customFormat="1" ht="12.75">
      <c r="A28" s="20">
        <v>9</v>
      </c>
      <c r="B28" s="20" t="s">
        <v>0</v>
      </c>
      <c r="C28" s="14" t="s">
        <v>64</v>
      </c>
      <c r="D28" s="14" t="s">
        <v>65</v>
      </c>
      <c r="E28" s="20">
        <v>1</v>
      </c>
      <c r="F28" s="21">
        <v>117</v>
      </c>
      <c r="G28" s="20" t="s">
        <v>8</v>
      </c>
      <c r="H28" s="14" t="s">
        <v>66</v>
      </c>
      <c r="I28" s="14" t="s">
        <v>10</v>
      </c>
      <c r="J28" s="20">
        <v>13</v>
      </c>
      <c r="K28" s="21">
        <v>1689</v>
      </c>
      <c r="L28" s="22">
        <v>100</v>
      </c>
      <c r="M28" s="20">
        <v>7.5</v>
      </c>
      <c r="N28" s="22">
        <v>97</v>
      </c>
      <c r="O28" s="23">
        <v>33</v>
      </c>
      <c r="P28" s="24">
        <f>K28-F28</f>
        <v>1572</v>
      </c>
      <c r="Q28" s="25">
        <f>IF(L28="","",ATAN(M28/L28))</f>
        <v>0.07485984771076686</v>
      </c>
      <c r="R28" s="25">
        <f>IF(N28="","",ATAN(O28/N28))</f>
        <v>0.3279233155014232</v>
      </c>
      <c r="S28" s="25">
        <f>IF(Q28="","",IF(R28="","",R28-Q28))</f>
        <v>0.2530634677906563</v>
      </c>
      <c r="T28" s="17">
        <f>IF(S28="","",P28/S28)</f>
        <v>6211.880417684065</v>
      </c>
      <c r="U28" s="23">
        <f>IF(T28="","",(6370-T28)*100/6370)</f>
        <v>2.482254039496626</v>
      </c>
      <c r="V28" s="13">
        <v>39757</v>
      </c>
      <c r="W28" s="10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1:58" s="7" customFormat="1" ht="12.75">
      <c r="A29" s="20">
        <v>9</v>
      </c>
      <c r="B29" s="20" t="s">
        <v>25</v>
      </c>
      <c r="C29" s="14" t="s">
        <v>69</v>
      </c>
      <c r="D29" s="14" t="s">
        <v>70</v>
      </c>
      <c r="E29" s="20">
        <v>5</v>
      </c>
      <c r="F29" s="21">
        <v>1657</v>
      </c>
      <c r="G29" s="20" t="s">
        <v>22</v>
      </c>
      <c r="H29" s="14" t="s">
        <v>67</v>
      </c>
      <c r="I29" s="14" t="s">
        <v>68</v>
      </c>
      <c r="J29" s="20">
        <v>8</v>
      </c>
      <c r="K29" s="21">
        <v>2142</v>
      </c>
      <c r="L29" s="22">
        <v>198</v>
      </c>
      <c r="M29" s="23">
        <v>62.5</v>
      </c>
      <c r="N29" s="22"/>
      <c r="O29" s="23"/>
      <c r="P29" s="24">
        <f>K29-F29</f>
        <v>485</v>
      </c>
      <c r="Q29" s="25">
        <f>IF(L29="","",ATAN(M29/L29))</f>
        <v>0.3057580108784887</v>
      </c>
      <c r="R29" s="25">
        <f>IF(N29="","",ATAN(O29/N29))</f>
      </c>
      <c r="S29" s="25">
        <f>IF(Q29="","",IF(R29="","",R29-Q29))</f>
      </c>
      <c r="T29" s="17">
        <f>IF(S29="","",P29/S29)</f>
      </c>
      <c r="U29" s="23">
        <f>IF(T29="","",(6370-T29)*100/6370)</f>
      </c>
      <c r="V29" s="14"/>
      <c r="W29" s="10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1:58" s="8" customFormat="1" ht="12.75">
      <c r="A30" s="20">
        <v>10</v>
      </c>
      <c r="B30" s="20" t="s">
        <v>0</v>
      </c>
      <c r="C30" s="14" t="s">
        <v>71</v>
      </c>
      <c r="D30" s="14" t="s">
        <v>72</v>
      </c>
      <c r="E30" s="20">
        <v>2</v>
      </c>
      <c r="F30" s="21">
        <v>409</v>
      </c>
      <c r="G30" s="20" t="s">
        <v>8</v>
      </c>
      <c r="H30" s="14" t="s">
        <v>73</v>
      </c>
      <c r="I30" s="14" t="s">
        <v>74</v>
      </c>
      <c r="J30" s="20">
        <v>6</v>
      </c>
      <c r="K30" s="21">
        <v>1737</v>
      </c>
      <c r="L30" s="22">
        <v>100</v>
      </c>
      <c r="M30" s="20">
        <v>11</v>
      </c>
      <c r="N30" s="22">
        <v>87</v>
      </c>
      <c r="O30" s="23">
        <v>28.5</v>
      </c>
      <c r="P30" s="24">
        <f>K30-F30</f>
        <v>1328</v>
      </c>
      <c r="Q30" s="25">
        <f>IF(L30="","",ATAN(M30/L30))</f>
        <v>0.10955952677394434</v>
      </c>
      <c r="R30" s="25">
        <f>IF(N30="","",ATAN(O30/N30))</f>
        <v>0.3165692536124036</v>
      </c>
      <c r="S30" s="25">
        <f>IF(Q30="","",IF(R30="","",R30-Q30))</f>
        <v>0.20700972683845928</v>
      </c>
      <c r="T30" s="17">
        <f>IF(S30="","",P30/S30)</f>
        <v>6415.157491784476</v>
      </c>
      <c r="U30" s="23">
        <f>IF(T30="","",(6370-T30)*100/6370)</f>
        <v>-0.7089088192225496</v>
      </c>
      <c r="V30" s="13">
        <v>39757</v>
      </c>
      <c r="W30" s="10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1:58" s="7" customFormat="1" ht="12.75">
      <c r="A31" s="20">
        <v>10</v>
      </c>
      <c r="B31" s="20" t="s">
        <v>0</v>
      </c>
      <c r="C31" s="14" t="s">
        <v>71</v>
      </c>
      <c r="D31" s="14" t="s">
        <v>72</v>
      </c>
      <c r="E31" s="20">
        <v>2</v>
      </c>
      <c r="F31" s="21">
        <v>409</v>
      </c>
      <c r="G31" s="20" t="s">
        <v>22</v>
      </c>
      <c r="H31" s="14" t="s">
        <v>237</v>
      </c>
      <c r="I31" s="14" t="s">
        <v>36</v>
      </c>
      <c r="J31" s="20">
        <v>13</v>
      </c>
      <c r="K31" s="21">
        <v>1698</v>
      </c>
      <c r="L31" s="22">
        <v>100</v>
      </c>
      <c r="M31" s="20">
        <v>11</v>
      </c>
      <c r="N31" s="22">
        <v>84</v>
      </c>
      <c r="O31" s="23">
        <v>26.3</v>
      </c>
      <c r="P31" s="24">
        <f>K31-F31</f>
        <v>1289</v>
      </c>
      <c r="Q31" s="25">
        <f>IF(L31="","",ATAN(M31/L31))</f>
        <v>0.10955952677394434</v>
      </c>
      <c r="R31" s="25">
        <f>IF(N31="","",ATAN(O31/N31))</f>
        <v>0.3034270574102871</v>
      </c>
      <c r="S31" s="25">
        <f>IF(Q31="","",IF(R31="","",R31-Q31))</f>
        <v>0.19386753063634274</v>
      </c>
      <c r="T31" s="17">
        <f>IF(S31="","",P31/S31)</f>
        <v>6648.869956557655</v>
      </c>
      <c r="U31" s="23">
        <f>IF(T31="","",(6370-T31)*100/6370)</f>
        <v>-4.377864310167273</v>
      </c>
      <c r="V31" s="13">
        <v>39757</v>
      </c>
      <c r="W31" s="10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1:58" s="8" customFormat="1" ht="12.75">
      <c r="A32" s="20">
        <v>11</v>
      </c>
      <c r="B32" s="20" t="s">
        <v>0</v>
      </c>
      <c r="C32" s="14" t="s">
        <v>75</v>
      </c>
      <c r="D32" s="14" t="s">
        <v>76</v>
      </c>
      <c r="E32" s="20">
        <v>2</v>
      </c>
      <c r="F32" s="21">
        <v>573</v>
      </c>
      <c r="G32" s="20" t="s">
        <v>8</v>
      </c>
      <c r="H32" s="14" t="s">
        <v>77</v>
      </c>
      <c r="I32" s="14" t="s">
        <v>78</v>
      </c>
      <c r="J32" s="20">
        <v>6</v>
      </c>
      <c r="K32" s="21">
        <v>1752</v>
      </c>
      <c r="L32" s="22">
        <v>100</v>
      </c>
      <c r="M32" s="23">
        <v>16.5</v>
      </c>
      <c r="N32" s="22">
        <v>100</v>
      </c>
      <c r="O32" s="23">
        <v>39</v>
      </c>
      <c r="P32" s="24">
        <f>K32-F32</f>
        <v>1179</v>
      </c>
      <c r="Q32" s="25">
        <f>IF(L32="","",ATAN(M32/L32))</f>
        <v>0.16352661882099317</v>
      </c>
      <c r="R32" s="25">
        <f>IF(N32="","",ATAN(O32/N32))</f>
        <v>0.37185607384858127</v>
      </c>
      <c r="S32" s="25">
        <f>IF(Q32="","",IF(R32="","",R32-Q32))</f>
        <v>0.2083294550275881</v>
      </c>
      <c r="T32" s="17">
        <f>IF(S32="","",P32/S32)</f>
        <v>5659.305352879028</v>
      </c>
      <c r="U32" s="23">
        <f>IF(T32="","",(6370-T32)*100/6370)</f>
        <v>11.156901838633788</v>
      </c>
      <c r="V32" s="13">
        <v>39757</v>
      </c>
      <c r="W32" s="10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  <row r="33" spans="1:58" s="7" customFormat="1" ht="12.75">
      <c r="A33" s="20">
        <v>11</v>
      </c>
      <c r="B33" s="20" t="s">
        <v>0</v>
      </c>
      <c r="C33" s="14" t="s">
        <v>75</v>
      </c>
      <c r="D33" s="14" t="s">
        <v>76</v>
      </c>
      <c r="E33" s="20">
        <v>2</v>
      </c>
      <c r="F33" s="21">
        <v>573</v>
      </c>
      <c r="G33" s="20" t="s">
        <v>25</v>
      </c>
      <c r="H33" s="14" t="s">
        <v>81</v>
      </c>
      <c r="I33" s="14" t="s">
        <v>82</v>
      </c>
      <c r="J33" s="20">
        <v>13</v>
      </c>
      <c r="K33" s="21">
        <v>1667</v>
      </c>
      <c r="L33" s="22">
        <v>102</v>
      </c>
      <c r="M33" s="23">
        <v>23</v>
      </c>
      <c r="N33" s="22">
        <v>91.5</v>
      </c>
      <c r="O33" s="23">
        <v>37.5</v>
      </c>
      <c r="P33" s="24">
        <f>K33-F33</f>
        <v>1094</v>
      </c>
      <c r="Q33" s="25">
        <f>IF(L33="","",ATAN(M33/L33))</f>
        <v>0.2217809690225993</v>
      </c>
      <c r="R33" s="25">
        <f>IF(N33="","",ATAN(O33/N33))</f>
        <v>0.388956880179007</v>
      </c>
      <c r="S33" s="25">
        <f>IF(Q33="","",IF(R33="","",R33-Q33))</f>
        <v>0.16717591115640767</v>
      </c>
      <c r="T33" s="17">
        <f>IF(S33="","",P33/S33)</f>
        <v>6544.005009049823</v>
      </c>
      <c r="U33" s="23">
        <f>IF(T33="","",(6370-T33)*100/6370)</f>
        <v>-2.7316327951306523</v>
      </c>
      <c r="V33" s="13">
        <v>39743</v>
      </c>
      <c r="W33" s="10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</row>
    <row r="34" spans="1:58" s="8" customFormat="1" ht="12.75">
      <c r="A34" s="20">
        <v>11</v>
      </c>
      <c r="B34" s="20" t="s">
        <v>0</v>
      </c>
      <c r="C34" s="14" t="s">
        <v>75</v>
      </c>
      <c r="D34" s="14" t="s">
        <v>76</v>
      </c>
      <c r="E34" s="20">
        <v>2</v>
      </c>
      <c r="F34" s="21">
        <v>573</v>
      </c>
      <c r="G34" s="20" t="s">
        <v>22</v>
      </c>
      <c r="H34" s="14" t="s">
        <v>79</v>
      </c>
      <c r="I34" s="14" t="s">
        <v>80</v>
      </c>
      <c r="J34" s="20">
        <v>9</v>
      </c>
      <c r="K34" s="21">
        <v>2205</v>
      </c>
      <c r="L34" s="22">
        <v>100</v>
      </c>
      <c r="M34" s="23">
        <v>16.5</v>
      </c>
      <c r="N34" s="22">
        <v>102.6</v>
      </c>
      <c r="O34" s="23">
        <v>42.5</v>
      </c>
      <c r="P34" s="24">
        <f>K34-F34</f>
        <v>1632</v>
      </c>
      <c r="Q34" s="25">
        <f>IF(L34="","",ATAN(M34/L34))</f>
        <v>0.16352661882099317</v>
      </c>
      <c r="R34" s="25">
        <f>IF(N34="","",ATAN(O34/N34))</f>
        <v>0.39271312864763713</v>
      </c>
      <c r="S34" s="25">
        <f>IF(Q34="","",IF(R34="","",R34-Q34))</f>
        <v>0.22918650982664396</v>
      </c>
      <c r="T34" s="17">
        <f>IF(S34="","",P34/S34)</f>
        <v>7120.837963955384</v>
      </c>
      <c r="U34" s="23">
        <f>IF(T34="","",(6370-T34)*100/6370)</f>
        <v>-11.787095195531931</v>
      </c>
      <c r="V34" s="13">
        <v>39757</v>
      </c>
      <c r="W34" s="10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</row>
    <row r="35" spans="1:58" s="8" customFormat="1" ht="12.75">
      <c r="A35" s="20">
        <v>11</v>
      </c>
      <c r="B35" s="20" t="s">
        <v>25</v>
      </c>
      <c r="C35" s="14" t="s">
        <v>81</v>
      </c>
      <c r="D35" s="14" t="s">
        <v>82</v>
      </c>
      <c r="E35" s="20">
        <v>13</v>
      </c>
      <c r="F35" s="21">
        <v>1667</v>
      </c>
      <c r="G35" s="20" t="s">
        <v>22</v>
      </c>
      <c r="H35" s="14" t="s">
        <v>79</v>
      </c>
      <c r="I35" s="14" t="s">
        <v>80</v>
      </c>
      <c r="J35" s="20">
        <v>9</v>
      </c>
      <c r="K35" s="21">
        <v>2205</v>
      </c>
      <c r="L35" s="22">
        <v>102</v>
      </c>
      <c r="M35" s="23">
        <v>32.3</v>
      </c>
      <c r="N35" s="22">
        <v>102.6</v>
      </c>
      <c r="O35" s="23">
        <v>42.5</v>
      </c>
      <c r="P35" s="24">
        <f>K35-F35</f>
        <v>538</v>
      </c>
      <c r="Q35" s="25">
        <f>IF(L35="","",ATAN(M35/L35))</f>
        <v>0.3066763194016827</v>
      </c>
      <c r="R35" s="25">
        <f>IF(N35="","",ATAN(O35/N35))</f>
        <v>0.39271312864763713</v>
      </c>
      <c r="S35" s="25">
        <f>IF(Q35="","",IF(R35="","",R35-Q35))</f>
        <v>0.08603680924595442</v>
      </c>
      <c r="T35" s="17">
        <f>IF(S35="","",P35/S35)</f>
        <v>6253.137520035329</v>
      </c>
      <c r="U35" s="23">
        <f>IF(T35="","",(6370-T35)*100/6370)</f>
        <v>1.8345758236212146</v>
      </c>
      <c r="V35" s="13">
        <v>39757</v>
      </c>
      <c r="W35" s="10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</row>
    <row r="36" spans="1:58" s="7" customFormat="1" ht="12.75">
      <c r="A36" s="20">
        <v>12</v>
      </c>
      <c r="B36" s="20" t="s">
        <v>0</v>
      </c>
      <c r="C36" s="14" t="s">
        <v>83</v>
      </c>
      <c r="D36" s="14" t="s">
        <v>84</v>
      </c>
      <c r="E36" s="20">
        <v>2</v>
      </c>
      <c r="F36" s="21">
        <v>451</v>
      </c>
      <c r="G36" s="20" t="s">
        <v>8</v>
      </c>
      <c r="H36" s="14" t="s">
        <v>85</v>
      </c>
      <c r="I36" s="14" t="s">
        <v>86</v>
      </c>
      <c r="J36" s="20">
        <v>6</v>
      </c>
      <c r="K36" s="21">
        <v>1753</v>
      </c>
      <c r="L36" s="22">
        <v>106</v>
      </c>
      <c r="M36" s="23">
        <v>17.3</v>
      </c>
      <c r="N36" s="22">
        <v>90</v>
      </c>
      <c r="O36" s="23">
        <v>38</v>
      </c>
      <c r="P36" s="24">
        <f>K36-F36</f>
        <v>1302</v>
      </c>
      <c r="Q36" s="25">
        <f>IF(L36="","",ATAN(M36/L36))</f>
        <v>0.16178117139300935</v>
      </c>
      <c r="R36" s="25">
        <f>IF(N36="","",ATAN(O36/N36))</f>
        <v>0.3995154939993745</v>
      </c>
      <c r="S36" s="25">
        <f>IF(Q36="","",IF(R36="","",R36-Q36))</f>
        <v>0.23773432260636518</v>
      </c>
      <c r="T36" s="17">
        <f>IF(S36="","",P36/S36)</f>
        <v>5476.7018313793105</v>
      </c>
      <c r="U36" s="23">
        <f>IF(T36="","",(6370-T36)*100/6370)</f>
        <v>14.02351913062307</v>
      </c>
      <c r="V36" s="13">
        <v>39743</v>
      </c>
      <c r="W36" s="10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</row>
    <row r="37" spans="1:58" s="8" customFormat="1" ht="12.75">
      <c r="A37" s="20">
        <v>12</v>
      </c>
      <c r="B37" s="20" t="s">
        <v>0</v>
      </c>
      <c r="C37" s="14" t="s">
        <v>83</v>
      </c>
      <c r="D37" s="14" t="s">
        <v>84</v>
      </c>
      <c r="E37" s="20">
        <v>2</v>
      </c>
      <c r="F37" s="21">
        <v>451</v>
      </c>
      <c r="G37" s="20" t="s">
        <v>22</v>
      </c>
      <c r="H37" s="14" t="s">
        <v>87</v>
      </c>
      <c r="I37" s="14" t="s">
        <v>80</v>
      </c>
      <c r="J37" s="20">
        <v>9</v>
      </c>
      <c r="K37" s="21">
        <v>2224</v>
      </c>
      <c r="L37" s="22">
        <v>106</v>
      </c>
      <c r="M37" s="23">
        <v>17.3</v>
      </c>
      <c r="N37" s="22">
        <v>100</v>
      </c>
      <c r="O37" s="23">
        <v>50.1</v>
      </c>
      <c r="P37" s="24">
        <f>K37-F37</f>
        <v>1773</v>
      </c>
      <c r="Q37" s="25">
        <f>IF(L37="","",ATAN(M37/L37))</f>
        <v>0.16178117139300935</v>
      </c>
      <c r="R37" s="25">
        <f>IF(N37="","",ATAN(O37/N37))</f>
        <v>0.46444728895829296</v>
      </c>
      <c r="S37" s="25">
        <f>IF(Q37="","",IF(R37="","",R37-Q37))</f>
        <v>0.3026661175652836</v>
      </c>
      <c r="T37" s="17">
        <f>IF(S37="","",P37/S37)</f>
        <v>5857.940142961567</v>
      </c>
      <c r="U37" s="23">
        <f>IF(T37="","",(6370-T37)*100/6370)</f>
        <v>8.03861628003819</v>
      </c>
      <c r="V37" s="13">
        <v>39743</v>
      </c>
      <c r="W37" s="10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s="7" customFormat="1" ht="12.75">
      <c r="A38" s="20">
        <v>12</v>
      </c>
      <c r="B38" s="20" t="s">
        <v>25</v>
      </c>
      <c r="C38" s="14" t="s">
        <v>88</v>
      </c>
      <c r="D38" s="14" t="s">
        <v>89</v>
      </c>
      <c r="E38" s="20">
        <v>13</v>
      </c>
      <c r="F38" s="21">
        <v>1669</v>
      </c>
      <c r="G38" s="20" t="s">
        <v>22</v>
      </c>
      <c r="H38" s="14" t="s">
        <v>87</v>
      </c>
      <c r="I38" s="14" t="s">
        <v>80</v>
      </c>
      <c r="J38" s="20">
        <v>9</v>
      </c>
      <c r="K38" s="21">
        <v>2224</v>
      </c>
      <c r="L38" s="22"/>
      <c r="M38" s="23"/>
      <c r="N38" s="22">
        <v>100</v>
      </c>
      <c r="O38" s="23">
        <v>50.1</v>
      </c>
      <c r="P38" s="24">
        <f>K38-F38</f>
        <v>555</v>
      </c>
      <c r="Q38" s="25">
        <f>IF(L38="","",ATAN(M38/L38))</f>
      </c>
      <c r="R38" s="25">
        <f>IF(N38="","",ATAN(O38/N38))</f>
        <v>0.46444728895829296</v>
      </c>
      <c r="S38" s="25">
        <f>IF(Q38="","",IF(R38="","",R38-Q38))</f>
      </c>
      <c r="T38" s="17">
        <f>IF(S38="","",P38/S38)</f>
      </c>
      <c r="U38" s="23">
        <f>IF(T38="","",(6370-T38)*100/6370)</f>
      </c>
      <c r="V38" s="13">
        <v>39743</v>
      </c>
      <c r="W38" s="10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</row>
    <row r="39" spans="1:58" s="8" customFormat="1" ht="12.75">
      <c r="A39" s="20">
        <v>13</v>
      </c>
      <c r="B39" s="20" t="s">
        <v>0</v>
      </c>
      <c r="C39" s="14" t="s">
        <v>90</v>
      </c>
      <c r="D39" s="14" t="s">
        <v>72</v>
      </c>
      <c r="E39" s="20">
        <v>2</v>
      </c>
      <c r="F39" s="21">
        <v>409</v>
      </c>
      <c r="G39" s="20" t="s">
        <v>8</v>
      </c>
      <c r="H39" s="14" t="s">
        <v>93</v>
      </c>
      <c r="I39" s="14" t="s">
        <v>94</v>
      </c>
      <c r="J39" s="20">
        <v>6</v>
      </c>
      <c r="K39" s="21">
        <v>1765</v>
      </c>
      <c r="L39" s="22">
        <v>100</v>
      </c>
      <c r="M39" s="23">
        <v>7.5</v>
      </c>
      <c r="N39" s="22">
        <v>107</v>
      </c>
      <c r="O39" s="23">
        <v>42</v>
      </c>
      <c r="P39" s="24">
        <f>K39-F39</f>
        <v>1356</v>
      </c>
      <c r="Q39" s="25">
        <f>IF(L39="","",ATAN(M39/L39))</f>
        <v>0.07485984771076686</v>
      </c>
      <c r="R39" s="25">
        <f>IF(N39="","",ATAN(O39/N39))</f>
        <v>0.37404443151593436</v>
      </c>
      <c r="S39" s="25">
        <f>IF(Q39="","",IF(R39="","",R39-Q39))</f>
        <v>0.2991845838051675</v>
      </c>
      <c r="T39" s="17">
        <f>IF(S39="","",P39/S39)</f>
        <v>4532.3190879482045</v>
      </c>
      <c r="U39" s="23">
        <f>IF(T39="","",(6370-T39)*100/6370)</f>
        <v>28.84899390976131</v>
      </c>
      <c r="V39" s="13">
        <v>39743</v>
      </c>
      <c r="W39" s="10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</row>
    <row r="40" spans="1:58" s="7" customFormat="1" ht="12.75">
      <c r="A40" s="20">
        <v>13</v>
      </c>
      <c r="B40" s="20" t="s">
        <v>0</v>
      </c>
      <c r="C40" s="14" t="s">
        <v>90</v>
      </c>
      <c r="D40" s="14" t="s">
        <v>72</v>
      </c>
      <c r="E40" s="20">
        <v>2</v>
      </c>
      <c r="F40" s="21">
        <v>409</v>
      </c>
      <c r="G40" s="20" t="s">
        <v>25</v>
      </c>
      <c r="H40" s="14" t="s">
        <v>91</v>
      </c>
      <c r="I40" s="14" t="s">
        <v>92</v>
      </c>
      <c r="J40" s="20">
        <v>13</v>
      </c>
      <c r="K40" s="21">
        <v>1673</v>
      </c>
      <c r="L40" s="22">
        <v>100</v>
      </c>
      <c r="M40" s="23">
        <v>7.5</v>
      </c>
      <c r="N40" s="22">
        <v>101</v>
      </c>
      <c r="O40" s="23">
        <v>31</v>
      </c>
      <c r="P40" s="24">
        <f>K40-F40</f>
        <v>1264</v>
      </c>
      <c r="Q40" s="25">
        <f>IF(L40="","",ATAN(M40/L40))</f>
        <v>0.07485984771076686</v>
      </c>
      <c r="R40" s="25">
        <f>IF(N40="","",ATAN(O40/N40))</f>
        <v>0.2978030374744346</v>
      </c>
      <c r="S40" s="25">
        <f>IF(Q40="","",IF(R40="","",R40-Q40))</f>
        <v>0.22294318976366773</v>
      </c>
      <c r="T40" s="17">
        <f>IF(S40="","",P40/S40)</f>
        <v>5669.605792129873</v>
      </c>
      <c r="U40" s="23">
        <f>IF(T40="","",(6370-T40)*100/6370)</f>
        <v>10.995199495606382</v>
      </c>
      <c r="V40" s="13">
        <v>39757</v>
      </c>
      <c r="W40" s="10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</row>
    <row r="41" spans="1:58" s="8" customFormat="1" ht="12.75">
      <c r="A41" s="20">
        <v>14</v>
      </c>
      <c r="B41" s="20" t="s">
        <v>0</v>
      </c>
      <c r="C41" s="14" t="s">
        <v>95</v>
      </c>
      <c r="D41" s="14" t="s">
        <v>76</v>
      </c>
      <c r="E41" s="20">
        <v>2</v>
      </c>
      <c r="F41" s="21">
        <v>582</v>
      </c>
      <c r="G41" s="20" t="s">
        <v>22</v>
      </c>
      <c r="H41" s="14" t="s">
        <v>98</v>
      </c>
      <c r="I41" s="14" t="s">
        <v>99</v>
      </c>
      <c r="J41" s="20">
        <v>9</v>
      </c>
      <c r="K41" s="21">
        <v>2259</v>
      </c>
      <c r="L41" s="22">
        <v>100</v>
      </c>
      <c r="M41" s="23">
        <v>5.5</v>
      </c>
      <c r="N41" s="22">
        <v>100</v>
      </c>
      <c r="O41" s="23">
        <v>33.8</v>
      </c>
      <c r="P41" s="24">
        <f>K41-F41</f>
        <v>1677</v>
      </c>
      <c r="Q41" s="25">
        <f>IF(L41="","",ATAN(M41/L41))</f>
        <v>0.054944642106561366</v>
      </c>
      <c r="R41" s="25">
        <f>IF(N41="","",ATAN(O41/N41))</f>
        <v>0.3259446580248265</v>
      </c>
      <c r="S41" s="25">
        <f>IF(Q41="","",IF(R41="","",R41-Q41))</f>
        <v>0.2710000159182651</v>
      </c>
      <c r="T41" s="17">
        <f>IF(S41="","",P41/S41)</f>
        <v>6188.191518430726</v>
      </c>
      <c r="U41" s="23">
        <f>IF(T41="","",(6370-T41)*100/6370)</f>
        <v>2.8541362883716435</v>
      </c>
      <c r="V41" s="13">
        <v>39774</v>
      </c>
      <c r="W41" s="10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</row>
    <row r="42" spans="1:58" s="7" customFormat="1" ht="12.75">
      <c r="A42" s="20">
        <v>14</v>
      </c>
      <c r="B42" s="20" t="s">
        <v>0</v>
      </c>
      <c r="C42" s="14" t="s">
        <v>95</v>
      </c>
      <c r="D42" s="14" t="s">
        <v>76</v>
      </c>
      <c r="E42" s="20">
        <v>2</v>
      </c>
      <c r="F42" s="21">
        <v>582</v>
      </c>
      <c r="G42" s="20" t="s">
        <v>8</v>
      </c>
      <c r="H42" s="14" t="s">
        <v>96</v>
      </c>
      <c r="I42" s="14" t="s">
        <v>97</v>
      </c>
      <c r="J42" s="20">
        <v>6</v>
      </c>
      <c r="K42" s="21">
        <v>1777</v>
      </c>
      <c r="L42" s="22">
        <v>100</v>
      </c>
      <c r="M42" s="23">
        <v>16.5</v>
      </c>
      <c r="N42" s="22">
        <v>100</v>
      </c>
      <c r="O42" s="23">
        <v>33</v>
      </c>
      <c r="P42" s="24">
        <f>K42-F42</f>
        <v>1195</v>
      </c>
      <c r="Q42" s="25">
        <f>IF(L42="","",ATAN(M42/L42))</f>
        <v>0.16352661882099317</v>
      </c>
      <c r="R42" s="25">
        <f>IF(N42="","",ATAN(O42/N42))</f>
        <v>0.31874756042064445</v>
      </c>
      <c r="S42" s="25">
        <f>IF(Q42="","",IF(R42="","",R42-Q42))</f>
        <v>0.15522094159965127</v>
      </c>
      <c r="T42" s="17">
        <f>IF(S42="","",P42/S42)</f>
        <v>7698.703458984072</v>
      </c>
      <c r="U42" s="23">
        <f>IF(T42="","",(6370-T42)*100/6370)</f>
        <v>-20.8587670170184</v>
      </c>
      <c r="V42" s="13">
        <v>39757</v>
      </c>
      <c r="W42" s="10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</row>
    <row r="43" spans="1:58" s="8" customFormat="1" ht="12.75">
      <c r="A43" s="20">
        <v>14</v>
      </c>
      <c r="B43" s="20" t="s">
        <v>25</v>
      </c>
      <c r="C43" s="14" t="s">
        <v>100</v>
      </c>
      <c r="D43" s="14" t="s">
        <v>101</v>
      </c>
      <c r="E43" s="20">
        <v>13</v>
      </c>
      <c r="F43" s="21">
        <v>1667</v>
      </c>
      <c r="G43" s="20" t="s">
        <v>22</v>
      </c>
      <c r="H43" s="14" t="s">
        <v>98</v>
      </c>
      <c r="I43" s="14" t="s">
        <v>99</v>
      </c>
      <c r="J43" s="20">
        <v>9</v>
      </c>
      <c r="K43" s="21">
        <v>2259</v>
      </c>
      <c r="L43" s="22">
        <v>100</v>
      </c>
      <c r="M43" s="23">
        <v>38</v>
      </c>
      <c r="N43" s="22">
        <v>100</v>
      </c>
      <c r="O43" s="23">
        <v>53.6</v>
      </c>
      <c r="P43" s="24">
        <f>K43-F43</f>
        <v>592</v>
      </c>
      <c r="Q43" s="25">
        <f>IF(L43="","",ATAN(M43/L43))</f>
        <v>0.36314700994617627</v>
      </c>
      <c r="R43" s="25">
        <f>IF(N43="","",ATAN(O43/N43))</f>
        <v>0.49203115156773863</v>
      </c>
      <c r="S43" s="25">
        <f>IF(Q43="","",IF(R43="","",R43-Q43))</f>
        <v>0.12888414162156236</v>
      </c>
      <c r="T43" s="17">
        <f>IF(S43="","",P43/S43)</f>
        <v>4593.2726288255635</v>
      </c>
      <c r="U43" s="23">
        <f>IF(T43="","",(6370-T43)*100/6370)</f>
        <v>27.89210943758927</v>
      </c>
      <c r="V43" s="13">
        <v>39743</v>
      </c>
      <c r="W43" s="10"/>
      <c r="X43" s="47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</row>
    <row r="44" spans="1:58" s="7" customFormat="1" ht="12.75">
      <c r="A44" s="20">
        <v>15</v>
      </c>
      <c r="B44" s="20" t="s">
        <v>0</v>
      </c>
      <c r="C44" s="14" t="s">
        <v>102</v>
      </c>
      <c r="D44" s="14" t="s">
        <v>103</v>
      </c>
      <c r="E44" s="20">
        <v>3</v>
      </c>
      <c r="F44" s="21">
        <v>871</v>
      </c>
      <c r="G44" s="20" t="s">
        <v>8</v>
      </c>
      <c r="H44" s="14" t="s">
        <v>104</v>
      </c>
      <c r="I44" s="14" t="s">
        <v>105</v>
      </c>
      <c r="J44" s="20">
        <v>6</v>
      </c>
      <c r="K44" s="21">
        <v>1781</v>
      </c>
      <c r="L44" s="22">
        <v>100</v>
      </c>
      <c r="M44" s="23">
        <v>23</v>
      </c>
      <c r="N44" s="22">
        <v>100</v>
      </c>
      <c r="O44" s="23">
        <v>45.5</v>
      </c>
      <c r="P44" s="24">
        <f>K44-F44</f>
        <v>910</v>
      </c>
      <c r="Q44" s="25">
        <f>IF(L44="","",ATAN(M44/L44))</f>
        <v>0.22606838799388393</v>
      </c>
      <c r="R44" s="25">
        <f>IF(N44="","",ATAN(O44/N44))</f>
        <v>0.42700414094334016</v>
      </c>
      <c r="S44" s="25">
        <f>IF(Q44="","",IF(R44="","",R44-Q44))</f>
        <v>0.20093575294945623</v>
      </c>
      <c r="T44" s="17">
        <f>IF(S44="","",P44/S44)</f>
        <v>4528.810759869614</v>
      </c>
      <c r="U44" s="23">
        <f>IF(T44="","",(6370-T44)*100/6370)</f>
        <v>28.904069703773715</v>
      </c>
      <c r="V44" s="13">
        <v>39743</v>
      </c>
      <c r="W44" s="10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</row>
    <row r="45" spans="1:58" s="8" customFormat="1" ht="12.75">
      <c r="A45" s="20">
        <v>15</v>
      </c>
      <c r="B45" s="20" t="s">
        <v>0</v>
      </c>
      <c r="C45" s="14" t="s">
        <v>102</v>
      </c>
      <c r="D45" s="14" t="s">
        <v>103</v>
      </c>
      <c r="E45" s="20">
        <v>3</v>
      </c>
      <c r="F45" s="21">
        <v>871</v>
      </c>
      <c r="G45" s="20" t="s">
        <v>22</v>
      </c>
      <c r="H45" s="14" t="s">
        <v>149</v>
      </c>
      <c r="I45" s="14" t="s">
        <v>150</v>
      </c>
      <c r="J45" s="20">
        <v>10</v>
      </c>
      <c r="K45" s="21">
        <v>2464</v>
      </c>
      <c r="L45" s="22">
        <v>100</v>
      </c>
      <c r="M45" s="23">
        <v>17.2</v>
      </c>
      <c r="N45" s="22">
        <v>126.2</v>
      </c>
      <c r="O45" s="23">
        <v>59</v>
      </c>
      <c r="P45" s="24">
        <f>K45-F45</f>
        <v>1593</v>
      </c>
      <c r="Q45" s="25">
        <f>IF(L45="","",ATAN(M45/L45))</f>
        <v>0.17033333607829737</v>
      </c>
      <c r="R45" s="25">
        <f>IF(N45="","",ATAN(O45/N45))</f>
        <v>0.43732100185310957</v>
      </c>
      <c r="S45" s="25">
        <f>IF(Q45="","",IF(R45="","",R45-Q45))</f>
        <v>0.2669876657748122</v>
      </c>
      <c r="T45" s="17">
        <f>IF(S45="","",P45/S45)</f>
        <v>5966.567764008987</v>
      </c>
      <c r="U45" s="23">
        <f>IF(T45="","",(6370-T45)*100/6370)</f>
        <v>6.333316106609308</v>
      </c>
      <c r="V45" s="13">
        <v>39757</v>
      </c>
      <c r="W45" s="10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</row>
    <row r="46" spans="1:58" s="7" customFormat="1" ht="12.75">
      <c r="A46" s="20">
        <v>15</v>
      </c>
      <c r="B46" s="20" t="s">
        <v>25</v>
      </c>
      <c r="C46" s="14" t="s">
        <v>108</v>
      </c>
      <c r="D46" s="14" t="s">
        <v>109</v>
      </c>
      <c r="E46" s="20">
        <v>5</v>
      </c>
      <c r="F46" s="21">
        <v>1667</v>
      </c>
      <c r="G46" s="20" t="s">
        <v>22</v>
      </c>
      <c r="H46" s="14" t="s">
        <v>106</v>
      </c>
      <c r="I46" s="14" t="s">
        <v>107</v>
      </c>
      <c r="J46" s="20">
        <v>14</v>
      </c>
      <c r="K46" s="21">
        <v>2379</v>
      </c>
      <c r="L46" s="22"/>
      <c r="M46" s="23"/>
      <c r="N46" s="22"/>
      <c r="O46" s="23"/>
      <c r="P46" s="24">
        <f>K46-F46</f>
        <v>712</v>
      </c>
      <c r="Q46" s="25">
        <f>IF(L46="","",ATAN(M46/L46))</f>
      </c>
      <c r="R46" s="25">
        <f>IF(N46="","",ATAN(O46/N46))</f>
      </c>
      <c r="S46" s="25">
        <f>IF(Q46="","",IF(R46="","",R46-Q46))</f>
      </c>
      <c r="T46" s="17">
        <f>IF(S46="","",P46/S46)</f>
      </c>
      <c r="U46" s="23">
        <f>IF(T46="","",(6370-T46)*100/6370)</f>
      </c>
      <c r="V46" s="14"/>
      <c r="W46" s="10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</row>
    <row r="47" spans="1:58" s="8" customFormat="1" ht="12.75">
      <c r="A47" s="20">
        <v>16</v>
      </c>
      <c r="B47" s="20" t="s">
        <v>0</v>
      </c>
      <c r="C47" s="14" t="s">
        <v>110</v>
      </c>
      <c r="D47" s="14" t="s">
        <v>103</v>
      </c>
      <c r="E47" s="20">
        <v>3</v>
      </c>
      <c r="F47" s="21">
        <v>887</v>
      </c>
      <c r="G47" s="20" t="s">
        <v>8</v>
      </c>
      <c r="H47" s="14" t="s">
        <v>111</v>
      </c>
      <c r="I47" s="14" t="s">
        <v>112</v>
      </c>
      <c r="J47" s="20">
        <v>6</v>
      </c>
      <c r="K47" s="21">
        <v>1799</v>
      </c>
      <c r="L47" s="22"/>
      <c r="M47" s="23"/>
      <c r="N47" s="22"/>
      <c r="O47" s="23"/>
      <c r="P47" s="24">
        <f>K47-F47</f>
        <v>912</v>
      </c>
      <c r="Q47" s="25">
        <f>IF(L47="","",ATAN(M47/L47))</f>
      </c>
      <c r="R47" s="25">
        <f>IF(N47="","",ATAN(O47/N47))</f>
      </c>
      <c r="S47" s="25">
        <f>IF(Q47="","",IF(R47="","",R47-Q47))</f>
      </c>
      <c r="T47" s="17">
        <f>IF(S47="","",P47/S47)</f>
      </c>
      <c r="U47" s="23">
        <f>IF(T47="","",(6370-T47)*100/6370)</f>
      </c>
      <c r="V47" s="14"/>
      <c r="W47" s="10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</row>
    <row r="48" spans="1:58" s="7" customFormat="1" ht="12.75">
      <c r="A48" s="20">
        <v>16</v>
      </c>
      <c r="B48" s="20" t="s">
        <v>0</v>
      </c>
      <c r="C48" s="14" t="s">
        <v>110</v>
      </c>
      <c r="D48" s="14" t="s">
        <v>103</v>
      </c>
      <c r="E48" s="20">
        <v>3</v>
      </c>
      <c r="F48" s="21">
        <v>887</v>
      </c>
      <c r="G48" s="20" t="s">
        <v>22</v>
      </c>
      <c r="H48" s="14" t="s">
        <v>113</v>
      </c>
      <c r="I48" s="14" t="s">
        <v>114</v>
      </c>
      <c r="J48" s="20">
        <v>14</v>
      </c>
      <c r="K48" s="21">
        <v>2339</v>
      </c>
      <c r="L48" s="22"/>
      <c r="M48" s="23"/>
      <c r="N48" s="22"/>
      <c r="O48" s="23"/>
      <c r="P48" s="24">
        <f>K48-F48</f>
        <v>1452</v>
      </c>
      <c r="Q48" s="25">
        <f>IF(L48="","",ATAN(M48/L48))</f>
      </c>
      <c r="R48" s="25">
        <f>IF(N48="","",ATAN(O48/N48))</f>
      </c>
      <c r="S48" s="25">
        <f>IF(Q48="","",IF(R48="","",R48-Q48))</f>
      </c>
      <c r="T48" s="17">
        <f>IF(S48="","",P48/S48)</f>
      </c>
      <c r="U48" s="23">
        <f>IF(T48="","",(6370-T48)*100/6370)</f>
      </c>
      <c r="V48" s="14"/>
      <c r="W48" s="10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</row>
    <row r="49" spans="1:58" s="8" customFormat="1" ht="12.75">
      <c r="A49" s="20">
        <v>16</v>
      </c>
      <c r="B49" s="20" t="s">
        <v>25</v>
      </c>
      <c r="C49" s="14" t="s">
        <v>115</v>
      </c>
      <c r="D49" s="14" t="s">
        <v>116</v>
      </c>
      <c r="E49" s="20">
        <v>13</v>
      </c>
      <c r="F49" s="21">
        <v>1670</v>
      </c>
      <c r="G49" s="20" t="s">
        <v>22</v>
      </c>
      <c r="H49" s="14" t="s">
        <v>113</v>
      </c>
      <c r="I49" s="14" t="s">
        <v>114</v>
      </c>
      <c r="J49" s="20">
        <v>14</v>
      </c>
      <c r="K49" s="21">
        <v>2339</v>
      </c>
      <c r="L49" s="22"/>
      <c r="M49" s="23"/>
      <c r="N49" s="22"/>
      <c r="O49" s="23"/>
      <c r="P49" s="24">
        <f>K49-F49</f>
        <v>669</v>
      </c>
      <c r="Q49" s="25">
        <f>IF(L49="","",ATAN(M49/L49))</f>
      </c>
      <c r="R49" s="25">
        <f>IF(N49="","",ATAN(O49/N49))</f>
      </c>
      <c r="S49" s="25">
        <f>IF(Q49="","",IF(R49="","",R49-Q49))</f>
      </c>
      <c r="T49" s="17">
        <f>IF(S49="","",P49/S49)</f>
      </c>
      <c r="U49" s="23">
        <f>IF(T49="","",(6370-T49)*100/6370)</f>
      </c>
      <c r="V49" s="14"/>
      <c r="W49" s="10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</row>
    <row r="50" spans="1:58" s="7" customFormat="1" ht="12.75">
      <c r="A50" s="20">
        <v>17</v>
      </c>
      <c r="B50" s="20" t="s">
        <v>0</v>
      </c>
      <c r="C50" s="14" t="s">
        <v>117</v>
      </c>
      <c r="D50" s="14" t="s">
        <v>103</v>
      </c>
      <c r="E50" s="20">
        <v>3</v>
      </c>
      <c r="F50" s="21">
        <v>887</v>
      </c>
      <c r="G50" s="20" t="s">
        <v>8</v>
      </c>
      <c r="H50" s="14" t="s">
        <v>118</v>
      </c>
      <c r="I50" s="14" t="s">
        <v>112</v>
      </c>
      <c r="J50" s="20">
        <v>6</v>
      </c>
      <c r="K50" s="21">
        <v>1799</v>
      </c>
      <c r="L50" s="22">
        <v>100</v>
      </c>
      <c r="M50" s="23">
        <v>18.5</v>
      </c>
      <c r="N50" s="22">
        <v>100</v>
      </c>
      <c r="O50" s="23">
        <v>35</v>
      </c>
      <c r="P50" s="24">
        <f>K50-F50</f>
        <v>912</v>
      </c>
      <c r="Q50" s="25">
        <f>IF(L50="","",ATAN(M50/L50))</f>
        <v>0.18293176623485413</v>
      </c>
      <c r="R50" s="25">
        <f>IF(N50="","",ATAN(O50/N50))</f>
        <v>0.33667481938672716</v>
      </c>
      <c r="S50" s="25">
        <f>IF(Q50="","",IF(R50="","",R50-Q50))</f>
        <v>0.15374305315187303</v>
      </c>
      <c r="T50" s="17">
        <f>IF(S50="","",P50/S50)</f>
        <v>5931.975340044099</v>
      </c>
      <c r="U50" s="23">
        <f>IF(T50="","",(6370-T50)*100/6370)</f>
        <v>6.876368288161717</v>
      </c>
      <c r="V50" s="13">
        <v>39757</v>
      </c>
      <c r="W50" s="10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</row>
    <row r="51" spans="1:58" s="8" customFormat="1" ht="12.75">
      <c r="A51" s="20">
        <v>17</v>
      </c>
      <c r="B51" s="20" t="s">
        <v>0</v>
      </c>
      <c r="C51" s="14" t="s">
        <v>117</v>
      </c>
      <c r="D51" s="14" t="s">
        <v>103</v>
      </c>
      <c r="E51" s="20">
        <v>3</v>
      </c>
      <c r="F51" s="21">
        <v>887</v>
      </c>
      <c r="G51" s="20" t="s">
        <v>22</v>
      </c>
      <c r="H51" s="14" t="s">
        <v>119</v>
      </c>
      <c r="I51" s="14" t="s">
        <v>120</v>
      </c>
      <c r="J51" s="20">
        <v>14</v>
      </c>
      <c r="K51" s="21">
        <v>2355</v>
      </c>
      <c r="L51" s="22">
        <v>100</v>
      </c>
      <c r="M51" s="23">
        <v>18.5</v>
      </c>
      <c r="N51" s="22">
        <v>100</v>
      </c>
      <c r="O51" s="23">
        <v>45.5</v>
      </c>
      <c r="P51" s="24">
        <f>K51-F51</f>
        <v>1468</v>
      </c>
      <c r="Q51" s="25">
        <f>IF(L51="","",ATAN(M51/L51))</f>
        <v>0.18293176623485413</v>
      </c>
      <c r="R51" s="25">
        <f>IF(N51="","",ATAN(O51/N51))</f>
        <v>0.42700414094334016</v>
      </c>
      <c r="S51" s="25">
        <f>IF(Q51="","",IF(R51="","",R51-Q51))</f>
        <v>0.24407237470848603</v>
      </c>
      <c r="T51" s="17">
        <f>IF(S51="","",P51/S51)</f>
        <v>6014.609403269595</v>
      </c>
      <c r="U51" s="23">
        <f>IF(T51="","",(6370-T51)*100/6370)</f>
        <v>5.579130246945139</v>
      </c>
      <c r="V51" s="13">
        <v>39757</v>
      </c>
      <c r="W51" s="10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</row>
    <row r="52" spans="1:58" s="7" customFormat="1" ht="12.75">
      <c r="A52" s="20">
        <v>17</v>
      </c>
      <c r="B52" s="20" t="s">
        <v>25</v>
      </c>
      <c r="C52" s="14" t="s">
        <v>121</v>
      </c>
      <c r="D52" s="14" t="s">
        <v>92</v>
      </c>
      <c r="E52" s="20">
        <v>13</v>
      </c>
      <c r="F52" s="21">
        <v>1670</v>
      </c>
      <c r="G52" s="20" t="s">
        <v>22</v>
      </c>
      <c r="H52" s="14" t="s">
        <v>119</v>
      </c>
      <c r="I52" s="14" t="s">
        <v>120</v>
      </c>
      <c r="J52" s="20">
        <v>14</v>
      </c>
      <c r="K52" s="21">
        <v>2355</v>
      </c>
      <c r="L52" s="22">
        <v>95</v>
      </c>
      <c r="M52" s="23">
        <v>26.5</v>
      </c>
      <c r="N52" s="22">
        <v>100</v>
      </c>
      <c r="O52" s="23">
        <v>40</v>
      </c>
      <c r="P52" s="24">
        <f>K52-F52</f>
        <v>685</v>
      </c>
      <c r="Q52" s="25">
        <f>IF(L52="","",ATAN(M52/L52))</f>
        <v>0.27203233159458706</v>
      </c>
      <c r="R52" s="25">
        <f>IF(N52="","",ATAN(O52/N52))</f>
        <v>0.3805063771123649</v>
      </c>
      <c r="S52" s="25">
        <f>IF(Q52="","",IF(R52="","",R52-Q52))</f>
        <v>0.10847404551777784</v>
      </c>
      <c r="T52" s="17">
        <f>IF(S52="","",P52/S52)</f>
        <v>6314.874647942721</v>
      </c>
      <c r="U52" s="23">
        <f>IF(T52="","",(6370-T52)*100/6370)</f>
        <v>0.8653901421864849</v>
      </c>
      <c r="V52" s="13">
        <v>39769</v>
      </c>
      <c r="W52" s="10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</row>
    <row r="53" spans="1:58" s="8" customFormat="1" ht="12.75">
      <c r="A53" s="20">
        <v>18</v>
      </c>
      <c r="B53" s="20" t="s">
        <v>0</v>
      </c>
      <c r="C53" s="14" t="s">
        <v>122</v>
      </c>
      <c r="D53" s="14" t="s">
        <v>123</v>
      </c>
      <c r="E53" s="20">
        <v>3</v>
      </c>
      <c r="F53" s="21">
        <v>995</v>
      </c>
      <c r="G53" s="20" t="s">
        <v>12</v>
      </c>
      <c r="H53" s="14" t="s">
        <v>69</v>
      </c>
      <c r="I53" s="14" t="s">
        <v>70</v>
      </c>
      <c r="J53" s="20">
        <v>5</v>
      </c>
      <c r="K53" s="21">
        <v>1657</v>
      </c>
      <c r="L53" s="22">
        <v>100</v>
      </c>
      <c r="M53" s="23">
        <v>20.5</v>
      </c>
      <c r="N53" s="22">
        <v>198</v>
      </c>
      <c r="O53" s="23">
        <v>62.5</v>
      </c>
      <c r="P53" s="24">
        <f>K53-F53</f>
        <v>662</v>
      </c>
      <c r="Q53" s="25">
        <f>IF(L53="","",ATAN(M53/L53))</f>
        <v>0.20219859688286151</v>
      </c>
      <c r="R53" s="25">
        <f>IF(N53="","",ATAN(O53/N53))</f>
        <v>0.3057580108784887</v>
      </c>
      <c r="S53" s="25">
        <f>IF(Q53="","",IF(R53="","",R53-Q53))</f>
        <v>0.10355941399562718</v>
      </c>
      <c r="T53" s="17">
        <f>IF(S53="","",P53/S53)</f>
        <v>6392.46568185441</v>
      </c>
      <c r="U53" s="23">
        <f>IF(T53="","",(6370-T53)*100/6370)</f>
        <v>-0.3526794639624792</v>
      </c>
      <c r="V53" s="13">
        <v>39771</v>
      </c>
      <c r="W53" s="10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</row>
    <row r="54" spans="1:58" s="7" customFormat="1" ht="12.75">
      <c r="A54" s="20">
        <v>18</v>
      </c>
      <c r="B54" s="20" t="s">
        <v>0</v>
      </c>
      <c r="C54" s="14" t="s">
        <v>122</v>
      </c>
      <c r="D54" s="14" t="s">
        <v>123</v>
      </c>
      <c r="E54" s="20">
        <v>3</v>
      </c>
      <c r="F54" s="21">
        <v>995</v>
      </c>
      <c r="G54" s="20" t="s">
        <v>22</v>
      </c>
      <c r="H54" s="14" t="s">
        <v>194</v>
      </c>
      <c r="I54" s="14" t="s">
        <v>188</v>
      </c>
      <c r="J54" s="20">
        <v>11</v>
      </c>
      <c r="K54" s="21">
        <v>3001</v>
      </c>
      <c r="L54" s="22">
        <v>100</v>
      </c>
      <c r="M54" s="23">
        <v>20.5</v>
      </c>
      <c r="N54" s="22"/>
      <c r="O54" s="23"/>
      <c r="P54" s="24">
        <f>K54-F54</f>
        <v>2006</v>
      </c>
      <c r="Q54" s="25">
        <f>IF(L54="","",ATAN(M54/L54))</f>
        <v>0.20219859688286151</v>
      </c>
      <c r="R54" s="25">
        <f>IF(N54="","",ATAN(O54/N54))</f>
      </c>
      <c r="S54" s="25">
        <f>IF(Q54="","",IF(R54="","",R54-Q54))</f>
      </c>
      <c r="T54" s="17">
        <f>IF(S54="","",P54/S54)</f>
      </c>
      <c r="U54" s="23">
        <f>IF(T54="","",(6370-T54)*100/6370)</f>
      </c>
      <c r="V54" s="13">
        <v>39771</v>
      </c>
      <c r="W54" s="10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</row>
    <row r="55" spans="1:58" s="8" customFormat="1" ht="12.75">
      <c r="A55" s="20">
        <v>18</v>
      </c>
      <c r="B55" s="20" t="s">
        <v>25</v>
      </c>
      <c r="C55" s="14" t="s">
        <v>125</v>
      </c>
      <c r="D55" s="14" t="s">
        <v>92</v>
      </c>
      <c r="E55" s="20">
        <v>13</v>
      </c>
      <c r="F55" s="21">
        <v>1671</v>
      </c>
      <c r="G55" s="20" t="s">
        <v>22</v>
      </c>
      <c r="H55" s="14" t="s">
        <v>124</v>
      </c>
      <c r="I55" s="14" t="s">
        <v>107</v>
      </c>
      <c r="J55" s="20">
        <v>14</v>
      </c>
      <c r="K55" s="21">
        <v>2365</v>
      </c>
      <c r="L55" s="22"/>
      <c r="M55" s="23"/>
      <c r="N55" s="22">
        <v>597</v>
      </c>
      <c r="O55" s="23">
        <v>239</v>
      </c>
      <c r="P55" s="24">
        <f>K55-F55</f>
        <v>694</v>
      </c>
      <c r="Q55" s="25">
        <f>IF(L55="","",ATAN(M55/L55))</f>
      </c>
      <c r="R55" s="25">
        <f>IF(N55="","",ATAN(O55/N55))</f>
        <v>0.38079514406939763</v>
      </c>
      <c r="S55" s="25">
        <f>IF(Q55="","",IF(R55="","",R55-Q55))</f>
      </c>
      <c r="T55" s="17">
        <f>IF(S55="","",P55/S55)</f>
      </c>
      <c r="U55" s="23">
        <f>IF(T55="","",(6370-T55)*100/6370)</f>
      </c>
      <c r="V55" s="14"/>
      <c r="W55" s="10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</row>
    <row r="56" spans="1:58" s="7" customFormat="1" ht="12.75">
      <c r="A56" s="20">
        <v>19</v>
      </c>
      <c r="B56" s="20" t="s">
        <v>0</v>
      </c>
      <c r="C56" s="14" t="s">
        <v>126</v>
      </c>
      <c r="D56" s="14" t="s">
        <v>123</v>
      </c>
      <c r="E56" s="20">
        <v>3</v>
      </c>
      <c r="F56" s="21">
        <v>995</v>
      </c>
      <c r="G56" s="20" t="s">
        <v>8</v>
      </c>
      <c r="H56" s="14" t="s">
        <v>127</v>
      </c>
      <c r="I56" s="14" t="s">
        <v>128</v>
      </c>
      <c r="J56" s="20">
        <v>7</v>
      </c>
      <c r="K56" s="21">
        <v>1844</v>
      </c>
      <c r="L56" s="22">
        <v>100</v>
      </c>
      <c r="M56" s="23">
        <v>21.4</v>
      </c>
      <c r="N56" s="22">
        <v>100</v>
      </c>
      <c r="O56" s="23">
        <v>35.5</v>
      </c>
      <c r="P56" s="24">
        <f>K56-F56</f>
        <v>849</v>
      </c>
      <c r="Q56" s="25">
        <f>IF(L56="","",ATAN(M56/L56))</f>
        <v>0.21082014650641734</v>
      </c>
      <c r="R56" s="25">
        <f>IF(N56="","",ATAN(O56/N56))</f>
        <v>0.34112219944867145</v>
      </c>
      <c r="S56" s="25">
        <f>IF(Q56="","",IF(R56="","",R56-Q56))</f>
        <v>0.1303020529422541</v>
      </c>
      <c r="T56" s="17">
        <f>IF(S56="","",P56/S56)</f>
        <v>6515.630266978609</v>
      </c>
      <c r="U56" s="23">
        <f>IF(T56="","",(6370-T56)*100/6370)</f>
        <v>-2.286189434515057</v>
      </c>
      <c r="V56" s="13">
        <v>39743</v>
      </c>
      <c r="W56" s="10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</row>
    <row r="57" spans="1:58" s="8" customFormat="1" ht="12.75">
      <c r="A57" s="20">
        <v>19</v>
      </c>
      <c r="B57" s="20" t="s">
        <v>0</v>
      </c>
      <c r="C57" s="14" t="s">
        <v>126</v>
      </c>
      <c r="D57" s="14" t="s">
        <v>123</v>
      </c>
      <c r="E57" s="20">
        <v>3</v>
      </c>
      <c r="F57" s="21">
        <v>995</v>
      </c>
      <c r="G57" s="20" t="s">
        <v>22</v>
      </c>
      <c r="H57" s="14" t="s">
        <v>129</v>
      </c>
      <c r="I57" s="14" t="s">
        <v>107</v>
      </c>
      <c r="J57" s="20">
        <v>14</v>
      </c>
      <c r="K57" s="21">
        <v>2379</v>
      </c>
      <c r="L57" s="22">
        <v>100</v>
      </c>
      <c r="M57" s="23">
        <v>20.2</v>
      </c>
      <c r="N57" s="22">
        <v>100</v>
      </c>
      <c r="O57" s="23">
        <v>43.2</v>
      </c>
      <c r="P57" s="24">
        <f>K57-F57</f>
        <v>1384</v>
      </c>
      <c r="Q57" s="25">
        <f>IF(L57="","",ATAN(M57/L57))</f>
        <v>0.19931789504443828</v>
      </c>
      <c r="R57" s="25">
        <f>IF(N57="","",ATAN(O57/N57))</f>
        <v>0.4077847386773899</v>
      </c>
      <c r="S57" s="25">
        <f>IF(Q57="","",IF(R57="","",R57-Q57))</f>
        <v>0.20846684363295162</v>
      </c>
      <c r="T57" s="17">
        <f>IF(S57="","",P57/S57)</f>
        <v>6638.945435547603</v>
      </c>
      <c r="U57" s="23">
        <f>IF(T57="","",(6370-T57)*100/6370)</f>
        <v>-4.222063352395647</v>
      </c>
      <c r="V57" s="13">
        <v>39757</v>
      </c>
      <c r="W57" s="10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</row>
    <row r="58" spans="1:58" s="7" customFormat="1" ht="12.75">
      <c r="A58" s="20">
        <v>19</v>
      </c>
      <c r="B58" s="20" t="s">
        <v>25</v>
      </c>
      <c r="C58" s="14" t="s">
        <v>130</v>
      </c>
      <c r="D58" s="14" t="s">
        <v>131</v>
      </c>
      <c r="E58" s="20">
        <v>13</v>
      </c>
      <c r="F58" s="21">
        <v>1671</v>
      </c>
      <c r="G58" s="20" t="s">
        <v>22</v>
      </c>
      <c r="H58" s="14" t="s">
        <v>129</v>
      </c>
      <c r="I58" s="14" t="s">
        <v>107</v>
      </c>
      <c r="J58" s="20">
        <v>14</v>
      </c>
      <c r="K58" s="21">
        <v>2379</v>
      </c>
      <c r="L58" s="22">
        <v>100</v>
      </c>
      <c r="M58" s="23">
        <v>44.5</v>
      </c>
      <c r="N58" s="22">
        <v>100</v>
      </c>
      <c r="O58" s="23">
        <v>58.6</v>
      </c>
      <c r="P58" s="24">
        <f>K58-F58</f>
        <v>708</v>
      </c>
      <c r="Q58" s="25">
        <f>IF(L58="","",ATAN(M58/L58))</f>
        <v>0.41868815143836163</v>
      </c>
      <c r="R58" s="25">
        <f>IF(N58="","",ATAN(O58/N58))</f>
        <v>0.5300617765764202</v>
      </c>
      <c r="S58" s="25">
        <f>IF(Q58="","",IF(R58="","",R58-Q58))</f>
        <v>0.11137362513805854</v>
      </c>
      <c r="T58" s="17">
        <f>IF(S58="","",P58/S58)</f>
        <v>6356.980830267171</v>
      </c>
      <c r="U58" s="23">
        <f>IF(T58="","",(6370-T58)*100/6370)</f>
        <v>0.20438257037408386</v>
      </c>
      <c r="V58" s="13">
        <v>39743</v>
      </c>
      <c r="W58" s="10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</row>
    <row r="59" spans="1:58" s="8" customFormat="1" ht="12.75">
      <c r="A59" s="20">
        <v>20</v>
      </c>
      <c r="B59" s="20" t="s">
        <v>0</v>
      </c>
      <c r="C59" s="14" t="s">
        <v>132</v>
      </c>
      <c r="D59" s="14" t="s">
        <v>123</v>
      </c>
      <c r="E59" s="20">
        <v>3</v>
      </c>
      <c r="F59" s="21">
        <v>996</v>
      </c>
      <c r="G59" s="20" t="s">
        <v>22</v>
      </c>
      <c r="H59" s="14" t="s">
        <v>133</v>
      </c>
      <c r="I59" s="14" t="s">
        <v>99</v>
      </c>
      <c r="J59" s="20">
        <v>9</v>
      </c>
      <c r="K59" s="21">
        <v>2259</v>
      </c>
      <c r="L59" s="22">
        <v>100</v>
      </c>
      <c r="M59" s="23">
        <v>16.8</v>
      </c>
      <c r="N59" s="22">
        <v>151.4</v>
      </c>
      <c r="O59" s="23">
        <v>69.9</v>
      </c>
      <c r="P59" s="24">
        <f>K59-F59</f>
        <v>1263</v>
      </c>
      <c r="Q59" s="25">
        <f>IF(L59="","",ATAN(M59/L59))</f>
        <v>0.16644569354854338</v>
      </c>
      <c r="R59" s="25">
        <f>IF(N59="","",ATAN(O59/N59))</f>
        <v>0.4325334247573452</v>
      </c>
      <c r="S59" s="25">
        <f>IF(Q59="","",IF(R59="","",R59-Q59))</f>
        <v>0.2660877312088018</v>
      </c>
      <c r="T59" s="17">
        <f>IF(S59="","",P59/S59)</f>
        <v>4746.5548083046</v>
      </c>
      <c r="U59" s="23">
        <f>IF(T59="","",(6370-T59)*100/6370)</f>
        <v>25.485795787996864</v>
      </c>
      <c r="V59" s="13">
        <v>39743</v>
      </c>
      <c r="W59" s="10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</row>
    <row r="60" spans="1:58" s="7" customFormat="1" ht="12.75">
      <c r="A60" s="20">
        <v>20</v>
      </c>
      <c r="B60" s="20" t="s">
        <v>0</v>
      </c>
      <c r="C60" s="14" t="s">
        <v>132</v>
      </c>
      <c r="D60" s="14" t="s">
        <v>123</v>
      </c>
      <c r="E60" s="20">
        <v>3</v>
      </c>
      <c r="F60" s="21">
        <v>996</v>
      </c>
      <c r="G60" s="20" t="s">
        <v>8</v>
      </c>
      <c r="H60" s="14" t="s">
        <v>169</v>
      </c>
      <c r="I60" s="14" t="s">
        <v>164</v>
      </c>
      <c r="J60" s="20">
        <v>10</v>
      </c>
      <c r="K60" s="21">
        <v>2564</v>
      </c>
      <c r="L60" s="22">
        <v>100</v>
      </c>
      <c r="M60" s="23">
        <v>16.8</v>
      </c>
      <c r="N60" s="22">
        <v>135</v>
      </c>
      <c r="O60" s="23">
        <v>61</v>
      </c>
      <c r="P60" s="24">
        <f>K60-F60</f>
        <v>1568</v>
      </c>
      <c r="Q60" s="25">
        <f>IF(L60="","",ATAN(M60/L60))</f>
        <v>0.16644569354854338</v>
      </c>
      <c r="R60" s="25">
        <f>IF(N60="","",ATAN(O60/N60))</f>
        <v>0.42439285997498555</v>
      </c>
      <c r="S60" s="25">
        <f>IF(Q60="","",IF(R60="","",R60-Q60))</f>
        <v>0.25794716642644216</v>
      </c>
      <c r="T60" s="17">
        <f>IF(S60="","",P60/S60)</f>
        <v>6078.76419703622</v>
      </c>
      <c r="U60" s="23">
        <f>IF(T60="","",(6370-T60)*100/6370)</f>
        <v>4.5719906273748805</v>
      </c>
      <c r="V60" s="14"/>
      <c r="W60" s="10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</row>
    <row r="61" spans="1:58" s="8" customFormat="1" ht="12.75">
      <c r="A61" s="20">
        <v>20</v>
      </c>
      <c r="B61" s="20" t="s">
        <v>25</v>
      </c>
      <c r="C61" s="14" t="s">
        <v>134</v>
      </c>
      <c r="D61" s="14" t="s">
        <v>116</v>
      </c>
      <c r="E61" s="20">
        <v>13</v>
      </c>
      <c r="F61" s="21">
        <v>1672</v>
      </c>
      <c r="G61" s="20" t="s">
        <v>22</v>
      </c>
      <c r="H61" s="14" t="s">
        <v>133</v>
      </c>
      <c r="I61" s="14" t="s">
        <v>99</v>
      </c>
      <c r="J61" s="20">
        <v>9</v>
      </c>
      <c r="K61" s="21">
        <v>2259</v>
      </c>
      <c r="L61" s="22">
        <v>100</v>
      </c>
      <c r="M61" s="23">
        <v>23</v>
      </c>
      <c r="N61" s="22">
        <v>148</v>
      </c>
      <c r="O61" s="23">
        <v>50</v>
      </c>
      <c r="P61" s="24">
        <f>K61-F61</f>
        <v>587</v>
      </c>
      <c r="Q61" s="25">
        <f>IF(L61="","",ATAN(M61/L61))</f>
        <v>0.22606838799388393</v>
      </c>
      <c r="R61" s="25">
        <f>IF(N61="","",ATAN(O61/N61))</f>
        <v>0.3257991152726704</v>
      </c>
      <c r="S61" s="25">
        <f>IF(Q61="","",IF(R61="","",R61-Q61))</f>
        <v>0.09973072727878649</v>
      </c>
      <c r="T61" s="17">
        <f>IF(S61="","",P61/S61)</f>
        <v>5885.848985730394</v>
      </c>
      <c r="U61" s="23">
        <f>IF(T61="","",(6370-T61)*100/6370)</f>
        <v>7.600486880213596</v>
      </c>
      <c r="V61" s="13">
        <v>39773</v>
      </c>
      <c r="W61" s="10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</row>
    <row r="62" spans="1:58" s="7" customFormat="1" ht="12.75">
      <c r="A62" s="20">
        <v>21</v>
      </c>
      <c r="B62" s="20" t="s">
        <v>0</v>
      </c>
      <c r="C62" s="14" t="s">
        <v>135</v>
      </c>
      <c r="D62" s="14" t="s">
        <v>123</v>
      </c>
      <c r="E62" s="20">
        <v>3</v>
      </c>
      <c r="F62" s="21">
        <v>996</v>
      </c>
      <c r="G62" s="20" t="s">
        <v>8</v>
      </c>
      <c r="H62" s="14" t="s">
        <v>35</v>
      </c>
      <c r="I62" s="14" t="s">
        <v>36</v>
      </c>
      <c r="J62" s="20">
        <v>13</v>
      </c>
      <c r="K62" s="21">
        <v>1696</v>
      </c>
      <c r="L62" s="22">
        <v>100</v>
      </c>
      <c r="M62" s="23">
        <v>12.2</v>
      </c>
      <c r="N62" s="22">
        <v>100</v>
      </c>
      <c r="O62" s="23">
        <v>23.7</v>
      </c>
      <c r="P62" s="24">
        <f>K62-F62</f>
        <v>700</v>
      </c>
      <c r="Q62" s="25">
        <f>IF(L62="","",ATAN(M62/L62))</f>
        <v>0.12140006593962836</v>
      </c>
      <c r="R62" s="25">
        <f>IF(N62="","",ATAN(O62/N62))</f>
        <v>0.2327064447066432</v>
      </c>
      <c r="S62" s="25">
        <f>IF(Q62="","",IF(R62="","",R62-Q62))</f>
        <v>0.11130637876701484</v>
      </c>
      <c r="T62" s="17">
        <f>IF(S62="","",P62/S62)</f>
        <v>6288.947747237663</v>
      </c>
      <c r="U62" s="23">
        <f>IF(T62="","",(6370-T62)*100/6370)</f>
        <v>1.2724058518420258</v>
      </c>
      <c r="V62" s="14"/>
      <c r="W62" s="10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</row>
    <row r="63" spans="1:58" s="8" customFormat="1" ht="12.75">
      <c r="A63" s="20">
        <v>21</v>
      </c>
      <c r="B63" s="20" t="s">
        <v>0</v>
      </c>
      <c r="C63" s="14" t="s">
        <v>135</v>
      </c>
      <c r="D63" s="14" t="s">
        <v>123</v>
      </c>
      <c r="E63" s="20">
        <v>3</v>
      </c>
      <c r="F63" s="21">
        <v>996</v>
      </c>
      <c r="G63" s="20" t="s">
        <v>25</v>
      </c>
      <c r="H63" s="14" t="s">
        <v>53</v>
      </c>
      <c r="I63" s="14" t="s">
        <v>54</v>
      </c>
      <c r="J63" s="20">
        <v>13</v>
      </c>
      <c r="K63" s="21">
        <v>1661</v>
      </c>
      <c r="L63" s="22">
        <v>100</v>
      </c>
      <c r="M63" s="23">
        <v>12.2</v>
      </c>
      <c r="N63" s="22"/>
      <c r="O63" s="23"/>
      <c r="P63" s="24">
        <f>K63-F63</f>
        <v>665</v>
      </c>
      <c r="Q63" s="25">
        <f>IF(L63="","",ATAN(M63/L63))</f>
        <v>0.12140006593962836</v>
      </c>
      <c r="R63" s="25">
        <f>IF(N63="","",ATAN(O63/N63))</f>
      </c>
      <c r="S63" s="25">
        <f>IF(Q63="","",IF(R63="","",R63-Q63))</f>
      </c>
      <c r="T63" s="17">
        <f>IF(S63="","",P63/S63)</f>
      </c>
      <c r="U63" s="23">
        <f>IF(T63="","",(6370-T63)*100/6370)</f>
      </c>
      <c r="V63" s="14"/>
      <c r="W63" s="10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</row>
    <row r="64" spans="1:58" s="7" customFormat="1" ht="12.75">
      <c r="A64" s="20">
        <v>22</v>
      </c>
      <c r="B64" s="20" t="s">
        <v>0</v>
      </c>
      <c r="C64" s="14" t="s">
        <v>117</v>
      </c>
      <c r="D64" s="14" t="s">
        <v>103</v>
      </c>
      <c r="E64" s="20">
        <v>3</v>
      </c>
      <c r="F64" s="21">
        <v>887</v>
      </c>
      <c r="G64" s="20" t="s">
        <v>22</v>
      </c>
      <c r="H64" s="14" t="s">
        <v>139</v>
      </c>
      <c r="I64" s="14" t="s">
        <v>107</v>
      </c>
      <c r="J64" s="20">
        <v>14</v>
      </c>
      <c r="K64" s="21">
        <v>2381</v>
      </c>
      <c r="L64" s="22">
        <v>100</v>
      </c>
      <c r="M64" s="23">
        <v>18.5</v>
      </c>
      <c r="N64" s="22">
        <v>100</v>
      </c>
      <c r="O64" s="23">
        <v>44</v>
      </c>
      <c r="P64" s="24">
        <f>K64-F64</f>
        <v>1494</v>
      </c>
      <c r="Q64" s="25">
        <f>IF(L64="","",ATAN(M64/L64))</f>
        <v>0.18293176623485413</v>
      </c>
      <c r="R64" s="25">
        <f>IF(N64="","",ATAN(O64/N64))</f>
        <v>0.41450687458478597</v>
      </c>
      <c r="S64" s="25">
        <f>IF(Q64="","",IF(R64="","",R64-Q64))</f>
        <v>0.23157510834993184</v>
      </c>
      <c r="T64" s="17">
        <f>IF(S64="","",P64/S64)</f>
        <v>6451.470586132362</v>
      </c>
      <c r="U64" s="23">
        <f>IF(T64="","",(6370-T64)*100/6370)</f>
        <v>-1.2789730946995583</v>
      </c>
      <c r="V64" s="13">
        <v>39757</v>
      </c>
      <c r="W64" s="10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</row>
    <row r="65" spans="1:58" s="8" customFormat="1" ht="12.75">
      <c r="A65" s="20">
        <v>22</v>
      </c>
      <c r="B65" s="20" t="s">
        <v>0</v>
      </c>
      <c r="C65" s="14" t="s">
        <v>136</v>
      </c>
      <c r="D65" s="14" t="s">
        <v>123</v>
      </c>
      <c r="E65" s="20">
        <v>3</v>
      </c>
      <c r="F65" s="21">
        <v>996</v>
      </c>
      <c r="G65" s="20" t="s">
        <v>8</v>
      </c>
      <c r="H65" s="14" t="s">
        <v>137</v>
      </c>
      <c r="I65" s="14" t="s">
        <v>138</v>
      </c>
      <c r="J65" s="20">
        <v>7</v>
      </c>
      <c r="K65" s="21">
        <v>1892</v>
      </c>
      <c r="L65" s="22">
        <v>100</v>
      </c>
      <c r="M65" s="23">
        <v>39.5</v>
      </c>
      <c r="N65" s="22"/>
      <c r="O65" s="23"/>
      <c r="P65" s="24">
        <f>K65-F65</f>
        <v>896</v>
      </c>
      <c r="Q65" s="25">
        <f>IF(L65="","",ATAN(M65/L65))</f>
        <v>0.3761886146528022</v>
      </c>
      <c r="R65" s="25">
        <f>IF(N65="","",ATAN(O65/N65))</f>
      </c>
      <c r="S65" s="25">
        <f>IF(Q65="","",IF(R65="","",R65-Q65))</f>
      </c>
      <c r="T65" s="17">
        <f>IF(S65="","",P65/S65)</f>
      </c>
      <c r="U65" s="23">
        <f>IF(T65="","",(6370-T65)*100/6370)</f>
      </c>
      <c r="V65" s="13">
        <v>39743</v>
      </c>
      <c r="W65" s="10"/>
      <c r="X65" s="9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</row>
    <row r="66" spans="1:58" s="7" customFormat="1" ht="12.75">
      <c r="A66" s="20">
        <v>22</v>
      </c>
      <c r="B66" s="20" t="s">
        <v>0</v>
      </c>
      <c r="C66" s="14" t="s">
        <v>136</v>
      </c>
      <c r="D66" s="14" t="s">
        <v>123</v>
      </c>
      <c r="E66" s="20">
        <v>3</v>
      </c>
      <c r="F66" s="21">
        <v>996</v>
      </c>
      <c r="G66" s="20" t="s">
        <v>8</v>
      </c>
      <c r="H66" s="14" t="s">
        <v>137</v>
      </c>
      <c r="I66" s="14" t="s">
        <v>138</v>
      </c>
      <c r="J66" s="20">
        <v>7</v>
      </c>
      <c r="K66" s="21">
        <v>1892</v>
      </c>
      <c r="L66" s="22"/>
      <c r="M66" s="23"/>
      <c r="N66" s="22">
        <v>60</v>
      </c>
      <c r="O66" s="23">
        <v>27.7</v>
      </c>
      <c r="P66" s="24">
        <f>K66-F66</f>
        <v>896</v>
      </c>
      <c r="Q66" s="25">
        <f>IF(L66="","",ATAN(M66/L66))</f>
      </c>
      <c r="R66" s="25">
        <f>IF(N66="","",ATAN(O66/N66))</f>
        <v>0.4325134614716451</v>
      </c>
      <c r="S66" s="25">
        <f>IF(Q66="","",IF(R66="","",R66-Q66))</f>
      </c>
      <c r="T66" s="17">
        <f>IF(S66="","",P66/S66)</f>
      </c>
      <c r="U66" s="23">
        <f>IF(T66="","",(6370-T66)*100/6370)</f>
      </c>
      <c r="V66" s="13">
        <v>39778</v>
      </c>
      <c r="W66" s="10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</row>
    <row r="67" spans="1:58" s="7" customFormat="1" ht="12.75">
      <c r="A67" s="20">
        <v>22</v>
      </c>
      <c r="B67" s="20" t="s">
        <v>25</v>
      </c>
      <c r="C67" s="14" t="s">
        <v>140</v>
      </c>
      <c r="D67" s="14" t="s">
        <v>116</v>
      </c>
      <c r="E67" s="20">
        <v>13</v>
      </c>
      <c r="F67" s="21">
        <v>1673</v>
      </c>
      <c r="G67" s="20" t="s">
        <v>22</v>
      </c>
      <c r="H67" s="14" t="s">
        <v>139</v>
      </c>
      <c r="I67" s="14" t="s">
        <v>107</v>
      </c>
      <c r="J67" s="20">
        <v>14</v>
      </c>
      <c r="K67" s="21">
        <v>2381</v>
      </c>
      <c r="L67" s="22">
        <v>128</v>
      </c>
      <c r="M67" s="23">
        <v>39.2</v>
      </c>
      <c r="N67" s="22">
        <v>100</v>
      </c>
      <c r="O67" s="23">
        <v>44</v>
      </c>
      <c r="P67" s="24">
        <f>K67-F67</f>
        <v>708</v>
      </c>
      <c r="Q67" s="25">
        <f>IF(L67="","",ATAN(M67/L67))</f>
        <v>0.2971808304163159</v>
      </c>
      <c r="R67" s="25">
        <f>IF(N67="","",ATAN(O67/N67))</f>
        <v>0.41450687458478597</v>
      </c>
      <c r="S67" s="25">
        <f>IF(Q67="","",IF(R67="","",R67-Q67))</f>
        <v>0.11732604416847009</v>
      </c>
      <c r="T67" s="17">
        <f>IF(S67="","",P67/S67)</f>
        <v>6034.4657916137785</v>
      </c>
      <c r="U67" s="23">
        <f>IF(T67="","",(6370-T67)*100/6370)</f>
        <v>5.267413004493274</v>
      </c>
      <c r="V67" s="13">
        <v>39757</v>
      </c>
      <c r="W67" s="10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</row>
    <row r="68" spans="1:58" s="8" customFormat="1" ht="12.75">
      <c r="A68" s="20">
        <v>23</v>
      </c>
      <c r="B68" s="20" t="s">
        <v>0</v>
      </c>
      <c r="C68" s="14" t="s">
        <v>141</v>
      </c>
      <c r="D68" s="14" t="s">
        <v>123</v>
      </c>
      <c r="E68" s="20">
        <v>3</v>
      </c>
      <c r="F68" s="21">
        <v>997</v>
      </c>
      <c r="G68" s="20" t="s">
        <v>8</v>
      </c>
      <c r="H68" s="14" t="s">
        <v>127</v>
      </c>
      <c r="I68" s="14" t="s">
        <v>128</v>
      </c>
      <c r="J68" s="20">
        <v>7</v>
      </c>
      <c r="K68" s="21">
        <v>1844</v>
      </c>
      <c r="L68" s="22">
        <v>100</v>
      </c>
      <c r="M68" s="23">
        <v>21</v>
      </c>
      <c r="N68" s="22">
        <v>100</v>
      </c>
      <c r="O68" s="23">
        <v>35.5</v>
      </c>
      <c r="P68" s="24">
        <f>K68-F68</f>
        <v>847</v>
      </c>
      <c r="Q68" s="25">
        <f>IF(L68="","",ATAN(M68/L68))</f>
        <v>0.206992194219821</v>
      </c>
      <c r="R68" s="25">
        <f>IF(N68="","",ATAN(O68/N68))</f>
        <v>0.34112219944867145</v>
      </c>
      <c r="S68" s="25">
        <f>IF(Q68="","",IF(R68="","",R68-Q68))</f>
        <v>0.13413000522885044</v>
      </c>
      <c r="T68" s="17">
        <f>IF(S68="","",P68/S68)</f>
        <v>6314.769007537593</v>
      </c>
      <c r="U68" s="23">
        <f>IF(T68="","",(6370-T68)*100/6370)</f>
        <v>0.8670485472905323</v>
      </c>
      <c r="V68" s="13">
        <v>39756</v>
      </c>
      <c r="W68" s="10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</row>
    <row r="69" spans="1:58" s="7" customFormat="1" ht="12.75">
      <c r="A69" s="20">
        <v>23</v>
      </c>
      <c r="B69" s="20" t="s">
        <v>0</v>
      </c>
      <c r="C69" s="14" t="s">
        <v>141</v>
      </c>
      <c r="D69" s="14" t="s">
        <v>123</v>
      </c>
      <c r="E69" s="20">
        <v>3</v>
      </c>
      <c r="F69" s="21">
        <v>997</v>
      </c>
      <c r="G69" s="20" t="s">
        <v>22</v>
      </c>
      <c r="H69" s="14" t="s">
        <v>142</v>
      </c>
      <c r="I69" s="14" t="s">
        <v>143</v>
      </c>
      <c r="J69" s="20">
        <v>10</v>
      </c>
      <c r="K69" s="21">
        <v>2528</v>
      </c>
      <c r="L69" s="22">
        <v>100</v>
      </c>
      <c r="M69" s="23">
        <v>21</v>
      </c>
      <c r="N69" s="22"/>
      <c r="O69" s="23"/>
      <c r="P69" s="24">
        <f>K69-F69</f>
        <v>1531</v>
      </c>
      <c r="Q69" s="25">
        <f>IF(L69="","",ATAN(M69/L69))</f>
        <v>0.206992194219821</v>
      </c>
      <c r="R69" s="25">
        <f>IF(N69="","",ATAN(O69/N69))</f>
      </c>
      <c r="S69" s="25">
        <f>IF(Q69="","",IF(R69="","",R69-Q69))</f>
      </c>
      <c r="T69" s="17">
        <f>IF(S69="","",P69/S69)</f>
      </c>
      <c r="U69" s="23">
        <f>IF(T69="","",(6370-T69)*100/6370)</f>
      </c>
      <c r="V69" s="14"/>
      <c r="W69" s="10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</row>
    <row r="70" spans="1:58" s="8" customFormat="1" ht="12.75">
      <c r="A70" s="20">
        <v>23</v>
      </c>
      <c r="B70" s="20" t="s">
        <v>25</v>
      </c>
      <c r="C70" s="14" t="s">
        <v>144</v>
      </c>
      <c r="D70" s="14" t="s">
        <v>92</v>
      </c>
      <c r="E70" s="20">
        <v>13</v>
      </c>
      <c r="F70" s="21">
        <v>1673</v>
      </c>
      <c r="G70" s="20" t="s">
        <v>22</v>
      </c>
      <c r="H70" s="14" t="s">
        <v>142</v>
      </c>
      <c r="I70" s="14" t="s">
        <v>143</v>
      </c>
      <c r="J70" s="20">
        <v>10</v>
      </c>
      <c r="K70" s="21">
        <v>2528</v>
      </c>
      <c r="L70" s="22"/>
      <c r="M70" s="23"/>
      <c r="N70" s="22"/>
      <c r="O70" s="23"/>
      <c r="P70" s="24">
        <f>K70-F70</f>
        <v>855</v>
      </c>
      <c r="Q70" s="25">
        <f>IF(L70="","",ATAN(M70/L70))</f>
      </c>
      <c r="R70" s="25">
        <f>IF(N70="","",ATAN(O70/N70))</f>
      </c>
      <c r="S70" s="25">
        <f>IF(Q70="","",IF(R70="","",R70-Q70))</f>
      </c>
      <c r="T70" s="17">
        <f>IF(S70="","",P70/S70)</f>
      </c>
      <c r="U70" s="23">
        <f>IF(T70="","",(6370-T70)*100/6370)</f>
      </c>
      <c r="V70" s="14"/>
      <c r="W70" s="10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</row>
    <row r="71" spans="1:58" s="7" customFormat="1" ht="12.75">
      <c r="A71" s="20">
        <v>24</v>
      </c>
      <c r="B71" s="20" t="s">
        <v>0</v>
      </c>
      <c r="C71" s="14" t="s">
        <v>145</v>
      </c>
      <c r="D71" s="14" t="s">
        <v>146</v>
      </c>
      <c r="E71" s="20">
        <v>4</v>
      </c>
      <c r="F71" s="21">
        <v>1278</v>
      </c>
      <c r="G71" s="20" t="s">
        <v>22</v>
      </c>
      <c r="H71" s="14" t="s">
        <v>149</v>
      </c>
      <c r="I71" s="14" t="s">
        <v>150</v>
      </c>
      <c r="J71" s="20">
        <v>10</v>
      </c>
      <c r="K71" s="21">
        <v>2464</v>
      </c>
      <c r="L71" s="22">
        <v>100</v>
      </c>
      <c r="M71" s="23">
        <v>26</v>
      </c>
      <c r="N71" s="22">
        <v>126.2</v>
      </c>
      <c r="O71" s="23">
        <v>59</v>
      </c>
      <c r="P71" s="24">
        <f>K71-F71</f>
        <v>1186</v>
      </c>
      <c r="Q71" s="25">
        <f>IF(L71="","",ATAN(M71/L71))</f>
        <v>0.25436805855326594</v>
      </c>
      <c r="R71" s="25">
        <f>IF(N71="","",ATAN(O71/N71))</f>
        <v>0.43732100185310957</v>
      </c>
      <c r="S71" s="25">
        <f>IF(Q71="","",IF(R71="","",R71-Q71))</f>
        <v>0.18295294329984363</v>
      </c>
      <c r="T71" s="17">
        <f>IF(S71="","",P71/S71)</f>
        <v>6482.541240433893</v>
      </c>
      <c r="U71" s="23">
        <f>IF(T71="","",(6370-T71)*100/6370)</f>
        <v>-1.7667384683499703</v>
      </c>
      <c r="V71" s="13">
        <v>39757</v>
      </c>
      <c r="W71" s="10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</row>
    <row r="72" spans="1:58" s="8" customFormat="1" ht="12.75">
      <c r="A72" s="20">
        <v>24</v>
      </c>
      <c r="B72" s="20" t="s">
        <v>0</v>
      </c>
      <c r="C72" s="14" t="s">
        <v>145</v>
      </c>
      <c r="D72" s="14" t="s">
        <v>146</v>
      </c>
      <c r="E72" s="20">
        <v>4</v>
      </c>
      <c r="F72" s="21">
        <v>1278</v>
      </c>
      <c r="G72" s="20" t="s">
        <v>8</v>
      </c>
      <c r="H72" s="14" t="s">
        <v>147</v>
      </c>
      <c r="I72" s="14" t="s">
        <v>148</v>
      </c>
      <c r="J72" s="20">
        <v>7</v>
      </c>
      <c r="K72" s="21">
        <v>1972</v>
      </c>
      <c r="L72" s="22">
        <v>100</v>
      </c>
      <c r="M72" s="23">
        <v>26</v>
      </c>
      <c r="N72" s="22">
        <v>152</v>
      </c>
      <c r="O72" s="23">
        <v>53.3</v>
      </c>
      <c r="P72" s="24">
        <f>K72-F72</f>
        <v>694</v>
      </c>
      <c r="Q72" s="25">
        <f>IF(L72="","",ATAN(M72/L72))</f>
        <v>0.25436805855326594</v>
      </c>
      <c r="R72" s="25">
        <f>IF(N72="","",ATAN(O72/N72))</f>
        <v>0.3372607968767178</v>
      </c>
      <c r="S72" s="25">
        <f>IF(Q72="","",IF(R72="","",R72-Q72))</f>
        <v>0.08289273832345184</v>
      </c>
      <c r="T72" s="17">
        <f>IF(S72="","",P72/S72)</f>
        <v>8372.265339962294</v>
      </c>
      <c r="U72" s="23">
        <f>IF(T72="","",(6370-T72)*100/6370)</f>
        <v>-31.43273689108782</v>
      </c>
      <c r="V72" s="13">
        <v>39743</v>
      </c>
      <c r="W72" s="10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</row>
    <row r="73" spans="1:58" s="7" customFormat="1" ht="12.75">
      <c r="A73" s="20">
        <v>24</v>
      </c>
      <c r="B73" s="20" t="s">
        <v>25</v>
      </c>
      <c r="C73" s="14" t="s">
        <v>151</v>
      </c>
      <c r="D73" s="14" t="s">
        <v>152</v>
      </c>
      <c r="E73" s="20">
        <v>13</v>
      </c>
      <c r="F73" s="21">
        <v>1673</v>
      </c>
      <c r="G73" s="20" t="s">
        <v>22</v>
      </c>
      <c r="H73" s="14" t="s">
        <v>149</v>
      </c>
      <c r="I73" s="14" t="s">
        <v>150</v>
      </c>
      <c r="J73" s="20">
        <v>10</v>
      </c>
      <c r="K73" s="21">
        <v>2464</v>
      </c>
      <c r="L73" s="22">
        <v>100</v>
      </c>
      <c r="M73" s="23">
        <v>32</v>
      </c>
      <c r="N73" s="22">
        <v>126.2</v>
      </c>
      <c r="O73" s="23">
        <v>59</v>
      </c>
      <c r="P73" s="24">
        <f>K73-F73</f>
        <v>791</v>
      </c>
      <c r="Q73" s="25">
        <f>IF(L73="","",ATAN(M73/L73))</f>
        <v>0.3097029445424562</v>
      </c>
      <c r="R73" s="25">
        <f>IF(N73="","",ATAN(O73/N73))</f>
        <v>0.43732100185310957</v>
      </c>
      <c r="S73" s="25">
        <f>IF(Q73="","",IF(R73="","",R73-Q73))</f>
        <v>0.12761805731065334</v>
      </c>
      <c r="T73" s="17">
        <f>IF(S73="","",P73/S73)</f>
        <v>6198.182425505145</v>
      </c>
      <c r="U73" s="23">
        <f>IF(T73="","",(6370-T73)*100/6370)</f>
        <v>2.6972931631845345</v>
      </c>
      <c r="V73" s="13">
        <v>39757</v>
      </c>
      <c r="W73" s="10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</row>
    <row r="74" spans="1:58" s="8" customFormat="1" ht="12.75">
      <c r="A74" s="20">
        <v>25</v>
      </c>
      <c r="B74" s="20" t="s">
        <v>0</v>
      </c>
      <c r="C74" s="14" t="s">
        <v>153</v>
      </c>
      <c r="D74" s="14" t="s">
        <v>154</v>
      </c>
      <c r="E74" s="20">
        <v>4</v>
      </c>
      <c r="F74" s="21">
        <v>1278</v>
      </c>
      <c r="G74" s="20" t="s">
        <v>22</v>
      </c>
      <c r="H74" s="14" t="s">
        <v>157</v>
      </c>
      <c r="I74" s="14" t="s">
        <v>158</v>
      </c>
      <c r="J74" s="20">
        <v>14</v>
      </c>
      <c r="K74" s="21">
        <v>2429</v>
      </c>
      <c r="L74" s="22">
        <v>110</v>
      </c>
      <c r="M74" s="23">
        <v>29.5</v>
      </c>
      <c r="N74" s="22">
        <v>100</v>
      </c>
      <c r="O74" s="23">
        <v>48</v>
      </c>
      <c r="P74" s="24">
        <f>K74-F74</f>
        <v>1151</v>
      </c>
      <c r="Q74" s="25">
        <f>IF(L74="","",ATAN(M74/L74))</f>
        <v>0.26201641795422714</v>
      </c>
      <c r="R74" s="25">
        <f>IF(N74="","",ATAN(O74/N74))</f>
        <v>0.44751997515716985</v>
      </c>
      <c r="S74" s="25">
        <f>IF(Q74="","",IF(R74="","",R74-Q74))</f>
        <v>0.1855035572029427</v>
      </c>
      <c r="T74" s="17">
        <f>IF(S74="","",P74/S74)</f>
        <v>6204.7327682282385</v>
      </c>
      <c r="U74" s="23">
        <f>IF(T74="","",(6370-T74)*100/6370)</f>
        <v>2.5944620372333054</v>
      </c>
      <c r="V74" s="13">
        <v>39757</v>
      </c>
      <c r="W74" s="10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</row>
    <row r="75" spans="1:58" s="7" customFormat="1" ht="12.75">
      <c r="A75" s="20">
        <v>25</v>
      </c>
      <c r="B75" s="20" t="s">
        <v>0</v>
      </c>
      <c r="C75" s="14" t="s">
        <v>153</v>
      </c>
      <c r="D75" s="14" t="s">
        <v>154</v>
      </c>
      <c r="E75" s="20">
        <v>4</v>
      </c>
      <c r="F75" s="21">
        <v>1278</v>
      </c>
      <c r="G75" s="20" t="s">
        <v>8</v>
      </c>
      <c r="H75" s="14" t="s">
        <v>155</v>
      </c>
      <c r="I75" s="14" t="s">
        <v>156</v>
      </c>
      <c r="J75" s="20">
        <v>8</v>
      </c>
      <c r="K75" s="21">
        <v>1963</v>
      </c>
      <c r="L75" s="22">
        <v>110</v>
      </c>
      <c r="M75" s="23">
        <v>29.5</v>
      </c>
      <c r="N75" s="22">
        <v>100</v>
      </c>
      <c r="O75" s="23">
        <v>35.5</v>
      </c>
      <c r="P75" s="24">
        <f>K75-F75</f>
        <v>685</v>
      </c>
      <c r="Q75" s="25">
        <f>IF(L75="","",ATAN(M75/L75))</f>
        <v>0.26201641795422714</v>
      </c>
      <c r="R75" s="25">
        <f>IF(N75="","",ATAN(O75/N75))</f>
        <v>0.34112219944867145</v>
      </c>
      <c r="S75" s="25">
        <f>IF(Q75="","",IF(R75="","",R75-Q75))</f>
        <v>0.0791057814944443</v>
      </c>
      <c r="T75" s="17">
        <f>IF(S75="","",P75/S75)</f>
        <v>8659.291230794659</v>
      </c>
      <c r="U75" s="23">
        <f>IF(T75="","",(6370-T75)*100/6370)</f>
        <v>-35.93863784607</v>
      </c>
      <c r="V75" s="13">
        <v>39757</v>
      </c>
      <c r="W75" s="10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</row>
    <row r="76" spans="1:58" s="8" customFormat="1" ht="12.75">
      <c r="A76" s="20">
        <v>25</v>
      </c>
      <c r="B76" s="20" t="s">
        <v>25</v>
      </c>
      <c r="C76" s="14" t="s">
        <v>159</v>
      </c>
      <c r="D76" s="14" t="s">
        <v>101</v>
      </c>
      <c r="E76" s="20">
        <v>13</v>
      </c>
      <c r="F76" s="21">
        <v>1667</v>
      </c>
      <c r="G76" s="20" t="s">
        <v>22</v>
      </c>
      <c r="H76" s="14" t="s">
        <v>157</v>
      </c>
      <c r="I76" s="14" t="s">
        <v>158</v>
      </c>
      <c r="J76" s="20">
        <v>14</v>
      </c>
      <c r="K76" s="21">
        <v>2429</v>
      </c>
      <c r="L76" s="22"/>
      <c r="M76" s="23"/>
      <c r="N76" s="22">
        <v>100</v>
      </c>
      <c r="O76" s="23">
        <v>48</v>
      </c>
      <c r="P76" s="24">
        <f>K76-F76</f>
        <v>762</v>
      </c>
      <c r="Q76" s="25">
        <f>IF(L76="","",ATAN(M76/L76))</f>
      </c>
      <c r="R76" s="25">
        <f>IF(N76="","",ATAN(O76/N76))</f>
        <v>0.44751997515716985</v>
      </c>
      <c r="S76" s="25">
        <f>IF(Q76="","",IF(R76="","",R76-Q76))</f>
      </c>
      <c r="T76" s="17">
        <f>IF(S76="","",P76/S76)</f>
      </c>
      <c r="U76" s="23">
        <f>IF(T76="","",(6370-T76)*100/6370)</f>
      </c>
      <c r="V76" s="14"/>
      <c r="W76" s="10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</row>
    <row r="77" spans="1:58" s="8" customFormat="1" ht="12.75">
      <c r="A77" s="20">
        <v>25</v>
      </c>
      <c r="B77" s="20" t="s">
        <v>25</v>
      </c>
      <c r="C77" s="14" t="s">
        <v>159</v>
      </c>
      <c r="D77" s="14" t="s">
        <v>101</v>
      </c>
      <c r="E77" s="20">
        <v>13</v>
      </c>
      <c r="F77" s="21">
        <v>1667</v>
      </c>
      <c r="G77" s="20"/>
      <c r="H77" s="14"/>
      <c r="I77" s="14"/>
      <c r="J77" s="20"/>
      <c r="K77" s="21"/>
      <c r="L77" s="22">
        <v>100</v>
      </c>
      <c r="M77" s="23">
        <v>41</v>
      </c>
      <c r="N77" s="22"/>
      <c r="O77" s="23"/>
      <c r="P77" s="24"/>
      <c r="Q77" s="25">
        <f>IF(L77="","",ATAN(M77/L77))</f>
        <v>0.3890972310552784</v>
      </c>
      <c r="R77" s="25"/>
      <c r="S77" s="25"/>
      <c r="T77" s="17"/>
      <c r="U77" s="23"/>
      <c r="V77" s="13">
        <v>39743</v>
      </c>
      <c r="W77" s="10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</row>
    <row r="78" spans="1:58" s="7" customFormat="1" ht="12.75">
      <c r="A78" s="20">
        <v>26</v>
      </c>
      <c r="B78" s="20" t="s">
        <v>0</v>
      </c>
      <c r="C78" s="14" t="s">
        <v>160</v>
      </c>
      <c r="D78" s="14" t="s">
        <v>154</v>
      </c>
      <c r="E78" s="20">
        <v>4</v>
      </c>
      <c r="F78" s="21">
        <v>1279</v>
      </c>
      <c r="G78" s="20" t="s">
        <v>8</v>
      </c>
      <c r="H78" s="14" t="s">
        <v>161</v>
      </c>
      <c r="I78" s="14" t="s">
        <v>162</v>
      </c>
      <c r="J78" s="20">
        <v>8</v>
      </c>
      <c r="K78" s="21">
        <v>2021</v>
      </c>
      <c r="L78" s="26">
        <v>110</v>
      </c>
      <c r="M78" s="27">
        <v>36</v>
      </c>
      <c r="N78" s="26">
        <v>135</v>
      </c>
      <c r="O78" s="27">
        <v>61</v>
      </c>
      <c r="P78" s="24">
        <f>K78-F78</f>
        <v>742</v>
      </c>
      <c r="Q78" s="25">
        <f>IF(L78="","",ATAN(M78/L78))</f>
        <v>0.3162861279121545</v>
      </c>
      <c r="R78" s="25">
        <f>IF(N78="","",ATAN(O78/N78))</f>
        <v>0.42439285997498555</v>
      </c>
      <c r="S78" s="25">
        <f>IF(Q78="","",IF(R78="","",R78-Q78))</f>
        <v>0.10810673206283106</v>
      </c>
      <c r="T78" s="17">
        <f>IF(S78="","",P78/S78)</f>
        <v>6863.587362614509</v>
      </c>
      <c r="U78" s="23">
        <f>IF(T78="","",(6370-T78)*100/6370)</f>
        <v>-7.748624216868279</v>
      </c>
      <c r="V78" s="13">
        <v>39743</v>
      </c>
      <c r="W78" s="10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</row>
    <row r="79" spans="1:58" s="8" customFormat="1" ht="12.75">
      <c r="A79" s="20">
        <v>26</v>
      </c>
      <c r="B79" s="20" t="s">
        <v>0</v>
      </c>
      <c r="C79" s="14" t="s">
        <v>160</v>
      </c>
      <c r="D79" s="14" t="s">
        <v>154</v>
      </c>
      <c r="E79" s="20">
        <v>4</v>
      </c>
      <c r="F79" s="21">
        <v>1279</v>
      </c>
      <c r="G79" s="20" t="s">
        <v>22</v>
      </c>
      <c r="H79" s="14" t="s">
        <v>163</v>
      </c>
      <c r="I79" s="14" t="s">
        <v>164</v>
      </c>
      <c r="J79" s="20">
        <v>10</v>
      </c>
      <c r="K79" s="21">
        <v>2562</v>
      </c>
      <c r="L79" s="22">
        <v>110</v>
      </c>
      <c r="M79" s="23">
        <v>36</v>
      </c>
      <c r="N79" s="22">
        <v>135</v>
      </c>
      <c r="O79" s="23">
        <v>61</v>
      </c>
      <c r="P79" s="24">
        <f>K79-F79</f>
        <v>1283</v>
      </c>
      <c r="Q79" s="25">
        <f>IF(L79="","",ATAN(M79/L79))</f>
        <v>0.3162861279121545</v>
      </c>
      <c r="R79" s="25">
        <f>IF(N79="","",ATAN(O79/N79))</f>
        <v>0.42439285997498555</v>
      </c>
      <c r="S79" s="25">
        <f>IF(Q79="","",IF(R79="","",R79-Q79))</f>
        <v>0.10810673206283106</v>
      </c>
      <c r="T79" s="17">
        <f>IF(S79="","",P79/S79)</f>
        <v>11867.901059615115</v>
      </c>
      <c r="U79" s="23">
        <f>IF(T79="","",(6370-T79)*100/6370)</f>
        <v>-86.30927880086523</v>
      </c>
      <c r="V79" s="13">
        <v>39743</v>
      </c>
      <c r="W79" s="72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</row>
    <row r="80" spans="1:58" s="7" customFormat="1" ht="12.75">
      <c r="A80" s="20">
        <v>26</v>
      </c>
      <c r="B80" s="20" t="s">
        <v>25</v>
      </c>
      <c r="C80" s="14" t="s">
        <v>165</v>
      </c>
      <c r="D80" s="14" t="s">
        <v>47</v>
      </c>
      <c r="E80" s="20">
        <v>13</v>
      </c>
      <c r="F80" s="21">
        <v>1677</v>
      </c>
      <c r="G80" s="20" t="s">
        <v>22</v>
      </c>
      <c r="H80" s="14" t="s">
        <v>163</v>
      </c>
      <c r="I80" s="14" t="s">
        <v>164</v>
      </c>
      <c r="J80" s="20">
        <v>10</v>
      </c>
      <c r="K80" s="21">
        <v>2562</v>
      </c>
      <c r="L80" s="22"/>
      <c r="M80" s="23"/>
      <c r="N80" s="22">
        <v>135</v>
      </c>
      <c r="O80" s="23">
        <v>61</v>
      </c>
      <c r="P80" s="24">
        <f>K80-F80</f>
        <v>885</v>
      </c>
      <c r="Q80" s="25">
        <f>IF(L80="","",ATAN(M80/L80))</f>
      </c>
      <c r="R80" s="25">
        <f>IF(N80="","",ATAN(O80/N80))</f>
        <v>0.42439285997498555</v>
      </c>
      <c r="S80" s="25">
        <f>IF(Q80="","",IF(R80="","",R80-Q80))</f>
      </c>
      <c r="T80" s="17">
        <f>IF(S80="","",P80/S80)</f>
      </c>
      <c r="U80" s="23">
        <f>IF(T80="","",(6370-T80)*100/6370)</f>
      </c>
      <c r="V80" s="13">
        <v>39743</v>
      </c>
      <c r="W80" s="10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</row>
    <row r="81" spans="1:58" s="8" customFormat="1" ht="12.75">
      <c r="A81" s="20">
        <v>27</v>
      </c>
      <c r="B81" s="20" t="s">
        <v>0</v>
      </c>
      <c r="C81" s="14" t="s">
        <v>166</v>
      </c>
      <c r="D81" s="14" t="s">
        <v>167</v>
      </c>
      <c r="E81" s="20">
        <v>4</v>
      </c>
      <c r="F81" s="21">
        <v>1355</v>
      </c>
      <c r="G81" s="20" t="s">
        <v>8</v>
      </c>
      <c r="H81" s="14" t="s">
        <v>168</v>
      </c>
      <c r="I81" s="14" t="s">
        <v>162</v>
      </c>
      <c r="J81" s="20">
        <v>8</v>
      </c>
      <c r="K81" s="21">
        <v>2021</v>
      </c>
      <c r="L81" s="22"/>
      <c r="M81" s="23"/>
      <c r="N81" s="22">
        <v>102</v>
      </c>
      <c r="O81" s="23">
        <v>36.1</v>
      </c>
      <c r="P81" s="24">
        <f>K81-F81</f>
        <v>666</v>
      </c>
      <c r="Q81" s="25">
        <f>IF(L81="","",ATAN(M81/L81))</f>
      </c>
      <c r="R81" s="25">
        <f>IF(N81="","",ATAN(O81/N81))</f>
        <v>0.34016414094311653</v>
      </c>
      <c r="S81" s="25">
        <f>IF(Q81="","",IF(R81="","",R81-Q81))</f>
      </c>
      <c r="T81" s="17">
        <f>IF(S81="","",P81/S81)</f>
      </c>
      <c r="U81" s="23">
        <f>IF(T81="","",(6370-T81)*100/6370)</f>
      </c>
      <c r="V81" s="14"/>
      <c r="W81" s="10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</row>
    <row r="82" spans="1:58" s="7" customFormat="1" ht="12.75">
      <c r="A82" s="20">
        <v>27</v>
      </c>
      <c r="B82" s="20" t="s">
        <v>0</v>
      </c>
      <c r="C82" s="14" t="s">
        <v>166</v>
      </c>
      <c r="D82" s="14" t="s">
        <v>167</v>
      </c>
      <c r="E82" s="20">
        <v>4</v>
      </c>
      <c r="F82" s="21">
        <v>1355</v>
      </c>
      <c r="G82" s="20" t="s">
        <v>22</v>
      </c>
      <c r="H82" s="14" t="s">
        <v>169</v>
      </c>
      <c r="I82" s="14" t="s">
        <v>164</v>
      </c>
      <c r="J82" s="20">
        <v>10</v>
      </c>
      <c r="K82" s="21">
        <v>2564</v>
      </c>
      <c r="L82" s="22"/>
      <c r="M82" s="23"/>
      <c r="N82" s="22"/>
      <c r="O82" s="23"/>
      <c r="P82" s="24">
        <f>K82-F82</f>
        <v>1209</v>
      </c>
      <c r="Q82" s="25">
        <f>IF(L82="","",ATAN(M82/L82))</f>
      </c>
      <c r="R82" s="25">
        <f>IF(N82="","",ATAN(O82/N82))</f>
      </c>
      <c r="S82" s="25">
        <f>IF(Q82="","",IF(R82="","",R82-Q82))</f>
      </c>
      <c r="T82" s="17">
        <f>IF(S82="","",P82/S82)</f>
      </c>
      <c r="U82" s="23">
        <f>IF(T82="","",(6370-T82)*100/6370)</f>
      </c>
      <c r="V82" s="14"/>
      <c r="W82" s="10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</row>
    <row r="83" spans="1:58" s="8" customFormat="1" ht="12.75">
      <c r="A83" s="20">
        <v>27</v>
      </c>
      <c r="B83" s="20" t="s">
        <v>25</v>
      </c>
      <c r="C83" s="14" t="s">
        <v>170</v>
      </c>
      <c r="D83" s="14" t="s">
        <v>171</v>
      </c>
      <c r="E83" s="20">
        <v>13</v>
      </c>
      <c r="F83" s="21">
        <v>1677</v>
      </c>
      <c r="G83" s="20" t="s">
        <v>22</v>
      </c>
      <c r="H83" s="14" t="s">
        <v>169</v>
      </c>
      <c r="I83" s="14" t="s">
        <v>164</v>
      </c>
      <c r="J83" s="20">
        <v>10</v>
      </c>
      <c r="K83" s="21">
        <v>2564</v>
      </c>
      <c r="L83" s="22">
        <v>100</v>
      </c>
      <c r="M83" s="23">
        <v>31</v>
      </c>
      <c r="N83" s="22"/>
      <c r="O83" s="23"/>
      <c r="P83" s="24">
        <f>K83-F83</f>
        <v>887</v>
      </c>
      <c r="Q83" s="25">
        <f>IF(L83="","",ATAN(M83/L83))</f>
        <v>0.3006056700423954</v>
      </c>
      <c r="R83" s="25">
        <f>IF(N83="","",ATAN(O83/N83))</f>
      </c>
      <c r="S83" s="25">
        <f>IF(Q83="","",IF(R83="","",R83-Q83))</f>
      </c>
      <c r="T83" s="17">
        <f>IF(S83="","",P83/S83)</f>
      </c>
      <c r="U83" s="23">
        <f>IF(T83="","",(6370-T83)*100/6370)</f>
      </c>
      <c r="V83" s="14"/>
      <c r="W83" s="10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</row>
    <row r="84" spans="1:58" s="7" customFormat="1" ht="12.75">
      <c r="A84" s="20">
        <v>28</v>
      </c>
      <c r="B84" s="20" t="s">
        <v>0</v>
      </c>
      <c r="C84" s="14" t="s">
        <v>172</v>
      </c>
      <c r="D84" s="14" t="s">
        <v>173</v>
      </c>
      <c r="E84" s="20">
        <v>4</v>
      </c>
      <c r="F84" s="21">
        <v>1469</v>
      </c>
      <c r="G84" s="20" t="s">
        <v>22</v>
      </c>
      <c r="H84" s="14" t="s">
        <v>174</v>
      </c>
      <c r="I84" s="14" t="s">
        <v>150</v>
      </c>
      <c r="J84" s="20">
        <v>10</v>
      </c>
      <c r="K84" s="21">
        <v>2559</v>
      </c>
      <c r="L84" s="22">
        <v>100</v>
      </c>
      <c r="M84" s="23">
        <v>30.4</v>
      </c>
      <c r="N84" s="22">
        <v>100</v>
      </c>
      <c r="O84" s="23">
        <v>45.4</v>
      </c>
      <c r="P84" s="24">
        <f>K84-F84</f>
        <v>1090</v>
      </c>
      <c r="Q84" s="25">
        <f>IF(L84="","",ATAN(M84/L84))</f>
        <v>0.29512246720859947</v>
      </c>
      <c r="R84" s="25">
        <f>IF(N84="","",ATAN(O84/N84))</f>
        <v>0.4261753454561055</v>
      </c>
      <c r="S84" s="25">
        <f>IF(Q84="","",IF(R84="","",R84-Q84))</f>
        <v>0.13105287824750605</v>
      </c>
      <c r="T84" s="17">
        <f>IF(S84="","",P84/S84)</f>
        <v>8317.253421488611</v>
      </c>
      <c r="U84" s="23">
        <f>IF(T84="","",(6370-T84)*100/6370)</f>
        <v>-30.56912749589656</v>
      </c>
      <c r="V84" s="13">
        <v>39757</v>
      </c>
      <c r="W84" s="10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</row>
    <row r="85" spans="1:58" s="8" customFormat="1" ht="12.75">
      <c r="A85" s="20">
        <v>28</v>
      </c>
      <c r="B85" s="20" t="s">
        <v>0</v>
      </c>
      <c r="C85" s="14" t="s">
        <v>172</v>
      </c>
      <c r="D85" s="14" t="s">
        <v>173</v>
      </c>
      <c r="E85" s="20">
        <v>4</v>
      </c>
      <c r="F85" s="21">
        <v>1469</v>
      </c>
      <c r="G85" s="20" t="s">
        <v>8</v>
      </c>
      <c r="H85" s="14" t="s">
        <v>161</v>
      </c>
      <c r="I85" s="14" t="s">
        <v>162</v>
      </c>
      <c r="J85" s="20">
        <v>8</v>
      </c>
      <c r="K85" s="21">
        <v>2021</v>
      </c>
      <c r="L85" s="22">
        <v>100</v>
      </c>
      <c r="M85" s="23">
        <v>30.4</v>
      </c>
      <c r="N85" s="22">
        <v>100</v>
      </c>
      <c r="O85" s="23">
        <v>37.2</v>
      </c>
      <c r="P85" s="24">
        <f>K85-F85</f>
        <v>552</v>
      </c>
      <c r="Q85" s="25">
        <f>IF(L85="","",ATAN(M85/L85))</f>
        <v>0.29512246720859947</v>
      </c>
      <c r="R85" s="25">
        <f>IF(N85="","",ATAN(O85/N85))</f>
        <v>0.35613794269817883</v>
      </c>
      <c r="S85" s="25">
        <f>IF(Q85="","",IF(R85="","",R85-Q85))</f>
        <v>0.06101547548957936</v>
      </c>
      <c r="T85" s="17">
        <f>IF(S85="","",P85/S85)</f>
        <v>9046.885164310066</v>
      </c>
      <c r="U85" s="23">
        <f>IF(T85="","",(6370-T85)*100/6370)</f>
        <v>-42.023314981319714</v>
      </c>
      <c r="V85" s="13">
        <v>39757</v>
      </c>
      <c r="W85" s="10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</row>
    <row r="86" spans="1:58" s="7" customFormat="1" ht="12.75">
      <c r="A86" s="20">
        <v>28</v>
      </c>
      <c r="B86" s="20" t="s">
        <v>25</v>
      </c>
      <c r="C86" s="14" t="s">
        <v>175</v>
      </c>
      <c r="D86" s="14" t="s">
        <v>176</v>
      </c>
      <c r="E86" s="20">
        <v>13</v>
      </c>
      <c r="F86" s="21">
        <v>1678</v>
      </c>
      <c r="G86" s="20" t="s">
        <v>22</v>
      </c>
      <c r="H86" s="14" t="s">
        <v>174</v>
      </c>
      <c r="I86" s="14" t="s">
        <v>150</v>
      </c>
      <c r="J86" s="20">
        <v>10</v>
      </c>
      <c r="K86" s="21">
        <v>2559</v>
      </c>
      <c r="L86" s="22"/>
      <c r="M86" s="23"/>
      <c r="N86" s="22">
        <v>100</v>
      </c>
      <c r="O86" s="23">
        <v>45.4</v>
      </c>
      <c r="P86" s="24">
        <f>K86-F86</f>
        <v>881</v>
      </c>
      <c r="Q86" s="25">
        <f>IF(L86="","",ATAN(M86/L86))</f>
      </c>
      <c r="R86" s="25">
        <f>IF(N86="","",ATAN(O86/N86))</f>
        <v>0.4261753454561055</v>
      </c>
      <c r="S86" s="25">
        <f>IF(Q86="","",IF(R86="","",R86-Q86))</f>
      </c>
      <c r="T86" s="17">
        <f>IF(S86="","",P86/S86)</f>
      </c>
      <c r="U86" s="23">
        <f>IF(T86="","",(6370-T86)*100/6370)</f>
      </c>
      <c r="V86" s="14"/>
      <c r="W86" s="10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</row>
    <row r="87" spans="1:58" s="8" customFormat="1" ht="12.75">
      <c r="A87" s="20">
        <v>30</v>
      </c>
      <c r="B87" s="20" t="s">
        <v>0</v>
      </c>
      <c r="C87" s="14" t="s">
        <v>177</v>
      </c>
      <c r="D87" s="14" t="s">
        <v>178</v>
      </c>
      <c r="E87" s="20">
        <v>13</v>
      </c>
      <c r="F87" s="21">
        <v>1663</v>
      </c>
      <c r="G87" s="20" t="s">
        <v>22</v>
      </c>
      <c r="H87" s="14" t="s">
        <v>180</v>
      </c>
      <c r="I87" s="14" t="s">
        <v>181</v>
      </c>
      <c r="J87" s="20">
        <v>10</v>
      </c>
      <c r="K87" s="21">
        <v>2674</v>
      </c>
      <c r="L87" s="22">
        <v>120</v>
      </c>
      <c r="M87" s="23">
        <v>41</v>
      </c>
      <c r="N87" s="22">
        <v>121</v>
      </c>
      <c r="O87" s="23">
        <v>77</v>
      </c>
      <c r="P87" s="24">
        <f>K87-F87</f>
        <v>1011</v>
      </c>
      <c r="Q87" s="25">
        <f>IF(L87="","",ATAN(M87/L87))</f>
        <v>0.32923171158386993</v>
      </c>
      <c r="R87" s="25">
        <f>IF(N87="","",ATAN(O87/N87))</f>
        <v>0.5667292175235064</v>
      </c>
      <c r="S87" s="25">
        <f>IF(Q87="","",IF(R87="","",R87-Q87))</f>
        <v>0.23749750593963642</v>
      </c>
      <c r="T87" s="17">
        <f>IF(S87="","",P87/S87)</f>
        <v>4256.886808137518</v>
      </c>
      <c r="U87" s="23">
        <f>IF(T87="","",(6370-T87)*100/6370)</f>
        <v>33.172891552001296</v>
      </c>
      <c r="V87" s="13">
        <v>39743</v>
      </c>
      <c r="W87" s="10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</row>
    <row r="88" spans="1:58" s="8" customFormat="1" ht="12.75">
      <c r="A88" s="20">
        <v>30</v>
      </c>
      <c r="B88" s="20" t="s">
        <v>0</v>
      </c>
      <c r="C88" s="14" t="s">
        <v>177</v>
      </c>
      <c r="D88" s="14" t="s">
        <v>178</v>
      </c>
      <c r="E88" s="20">
        <v>13</v>
      </c>
      <c r="F88" s="21">
        <v>1663</v>
      </c>
      <c r="G88" s="20" t="s">
        <v>8</v>
      </c>
      <c r="H88" s="14" t="s">
        <v>179</v>
      </c>
      <c r="I88" s="14" t="s">
        <v>29</v>
      </c>
      <c r="J88" s="20">
        <v>8</v>
      </c>
      <c r="K88" s="21">
        <v>2119</v>
      </c>
      <c r="L88" s="22">
        <v>120</v>
      </c>
      <c r="M88" s="23">
        <v>41</v>
      </c>
      <c r="N88" s="22">
        <v>100</v>
      </c>
      <c r="O88" s="23">
        <v>34</v>
      </c>
      <c r="P88" s="24">
        <f>K88-F88</f>
        <v>456</v>
      </c>
      <c r="Q88" s="25">
        <f>IF(L88="","",ATAN(M88/L88))</f>
        <v>0.32923171158386993</v>
      </c>
      <c r="R88" s="25">
        <f>IF(N88="","",ATAN(O88/N88))</f>
        <v>0.3277385067805555</v>
      </c>
      <c r="S88" s="25">
        <f>IF(Q88="","",IF(R88="","",R88-Q88))</f>
        <v>-0.0014932048033144407</v>
      </c>
      <c r="T88" s="17"/>
      <c r="U88" s="23"/>
      <c r="V88" s="14"/>
      <c r="W88" s="72" t="s">
        <v>264</v>
      </c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</row>
    <row r="89" spans="1:58" s="7" customFormat="1" ht="12.75">
      <c r="A89" s="20">
        <v>30</v>
      </c>
      <c r="B89" s="20" t="s">
        <v>25</v>
      </c>
      <c r="C89" s="14" t="s">
        <v>182</v>
      </c>
      <c r="D89" s="14" t="s">
        <v>183</v>
      </c>
      <c r="E89" s="20">
        <v>13</v>
      </c>
      <c r="F89" s="21">
        <v>1680</v>
      </c>
      <c r="G89" s="20" t="s">
        <v>22</v>
      </c>
      <c r="H89" s="14" t="s">
        <v>180</v>
      </c>
      <c r="I89" s="14" t="s">
        <v>181</v>
      </c>
      <c r="J89" s="20">
        <v>10</v>
      </c>
      <c r="K89" s="21">
        <v>2674</v>
      </c>
      <c r="L89" s="22">
        <v>63.2</v>
      </c>
      <c r="M89" s="23">
        <v>29</v>
      </c>
      <c r="N89" s="22">
        <v>121</v>
      </c>
      <c r="O89" s="23">
        <v>77</v>
      </c>
      <c r="P89" s="24">
        <f>K89-F89</f>
        <v>994</v>
      </c>
      <c r="Q89" s="25">
        <f>IF(L89="","",ATAN(M89/L89))</f>
        <v>0.4301980563868941</v>
      </c>
      <c r="R89" s="25">
        <f>IF(N89="","",ATAN(O89/N89))</f>
        <v>0.5667292175235064</v>
      </c>
      <c r="S89" s="25">
        <f>IF(Q89="","",IF(R89="","",R89-Q89))</f>
        <v>0.13653116113661223</v>
      </c>
      <c r="T89" s="17">
        <f>IF(S89="","",P89/S89)</f>
        <v>7280.389265901063</v>
      </c>
      <c r="U89" s="23">
        <f>IF(T89="","",(6370-T89)*100/6370)</f>
        <v>-14.291825210377748</v>
      </c>
      <c r="V89" s="13">
        <v>39743</v>
      </c>
      <c r="W89" s="10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</row>
    <row r="90" spans="1:58" s="8" customFormat="1" ht="12.75">
      <c r="A90" s="20">
        <v>31</v>
      </c>
      <c r="B90" s="20" t="s">
        <v>0</v>
      </c>
      <c r="C90" s="14" t="s">
        <v>184</v>
      </c>
      <c r="D90" s="14" t="s">
        <v>185</v>
      </c>
      <c r="E90" s="20">
        <v>5</v>
      </c>
      <c r="F90" s="21">
        <v>1604</v>
      </c>
      <c r="G90" s="20" t="s">
        <v>22</v>
      </c>
      <c r="H90" s="14" t="s">
        <v>187</v>
      </c>
      <c r="I90" s="14" t="s">
        <v>188</v>
      </c>
      <c r="J90" s="20">
        <v>11</v>
      </c>
      <c r="K90" s="21">
        <v>3000</v>
      </c>
      <c r="L90" s="26">
        <v>100</v>
      </c>
      <c r="M90" s="27">
        <v>40.5</v>
      </c>
      <c r="N90" s="26">
        <v>117</v>
      </c>
      <c r="O90" s="27">
        <v>82</v>
      </c>
      <c r="P90" s="24">
        <f>K90-F90</f>
        <v>1396</v>
      </c>
      <c r="Q90" s="25">
        <f>IF(L90="","",ATAN(M90/L90))</f>
        <v>0.3848092765458612</v>
      </c>
      <c r="R90" s="25">
        <f>IF(N90="","",ATAN(O90/N90))</f>
        <v>0.611299358821781</v>
      </c>
      <c r="S90" s="25">
        <f>IF(Q90="","",IF(R90="","",R90-Q90))</f>
        <v>0.22649008227591977</v>
      </c>
      <c r="T90" s="17">
        <f>IF(S90="","",P90/S90)</f>
        <v>6163.6252941942685</v>
      </c>
      <c r="U90" s="23">
        <f>IF(T90="","",(6370-T90)*100/6370)</f>
        <v>3.239791299932991</v>
      </c>
      <c r="V90" s="13">
        <v>39743</v>
      </c>
      <c r="W90" s="10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</row>
    <row r="91" spans="1:58" s="7" customFormat="1" ht="12.75">
      <c r="A91" s="20">
        <v>31</v>
      </c>
      <c r="B91" s="20" t="s">
        <v>0</v>
      </c>
      <c r="C91" s="14" t="s">
        <v>184</v>
      </c>
      <c r="D91" s="14" t="s">
        <v>185</v>
      </c>
      <c r="E91" s="20">
        <v>5</v>
      </c>
      <c r="F91" s="21">
        <v>1604</v>
      </c>
      <c r="G91" s="20" t="s">
        <v>8</v>
      </c>
      <c r="H91" s="14" t="s">
        <v>186</v>
      </c>
      <c r="I91" s="14" t="s">
        <v>38</v>
      </c>
      <c r="J91" s="20">
        <v>8</v>
      </c>
      <c r="K91" s="21">
        <v>2043</v>
      </c>
      <c r="L91" s="22">
        <v>100</v>
      </c>
      <c r="M91" s="23">
        <v>40.5</v>
      </c>
      <c r="N91" s="22">
        <v>575</v>
      </c>
      <c r="O91" s="23">
        <v>260</v>
      </c>
      <c r="P91" s="24">
        <f>K91-F91</f>
        <v>439</v>
      </c>
      <c r="Q91" s="25">
        <f>IF(L91="","",ATAN(M91/L91))</f>
        <v>0.3848092765458612</v>
      </c>
      <c r="R91" s="25">
        <f>IF(N91="","",ATAN(O91/N91))</f>
        <v>0.42466028254977345</v>
      </c>
      <c r="S91" s="25">
        <f>IF(Q91="","",IF(R91="","",R91-Q91))</f>
        <v>0.039851006003912226</v>
      </c>
      <c r="T91" s="17">
        <f>IF(S91="","",P91/S91)</f>
        <v>11016.033069702251</v>
      </c>
      <c r="U91" s="23">
        <f>IF(T91="","",(6370-T91)*100/6370)</f>
        <v>-72.9361549403807</v>
      </c>
      <c r="V91" s="13">
        <v>39743</v>
      </c>
      <c r="W91" s="10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</row>
    <row r="92" spans="1:58" s="8" customFormat="1" ht="12.75">
      <c r="A92" s="20">
        <v>31</v>
      </c>
      <c r="B92" s="20" t="s">
        <v>25</v>
      </c>
      <c r="C92" s="14" t="s">
        <v>189</v>
      </c>
      <c r="D92" s="14" t="s">
        <v>190</v>
      </c>
      <c r="E92" s="20">
        <v>13</v>
      </c>
      <c r="F92" s="21">
        <v>1686</v>
      </c>
      <c r="G92" s="20" t="s">
        <v>22</v>
      </c>
      <c r="H92" s="14" t="s">
        <v>187</v>
      </c>
      <c r="I92" s="14" t="s">
        <v>188</v>
      </c>
      <c r="J92" s="20">
        <v>11</v>
      </c>
      <c r="K92" s="21">
        <v>3000</v>
      </c>
      <c r="L92" s="22">
        <v>100</v>
      </c>
      <c r="M92" s="23">
        <v>40</v>
      </c>
      <c r="N92" s="22">
        <v>117</v>
      </c>
      <c r="O92" s="23">
        <v>82</v>
      </c>
      <c r="P92" s="24">
        <f>K92-F92</f>
        <v>1314</v>
      </c>
      <c r="Q92" s="25">
        <f>IF(L92="","",ATAN(M92/L92))</f>
        <v>0.3805063771123649</v>
      </c>
      <c r="R92" s="25">
        <f>IF(N92="","",ATAN(O92/N92))</f>
        <v>0.611299358821781</v>
      </c>
      <c r="S92" s="25">
        <f>IF(Q92="","",IF(R92="","",R92-Q92))</f>
        <v>0.2307929817094161</v>
      </c>
      <c r="T92" s="17">
        <f>IF(S92="","",P92/S92)</f>
        <v>5693.414029610374</v>
      </c>
      <c r="U92" s="23">
        <f>IF(T92="","",(6370-T92)*100/6370)</f>
        <v>10.62144380517466</v>
      </c>
      <c r="V92" s="13">
        <v>39743</v>
      </c>
      <c r="W92" s="10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</row>
    <row r="93" spans="1:58" s="7" customFormat="1" ht="12.75">
      <c r="A93" s="20">
        <v>32</v>
      </c>
      <c r="B93" s="20" t="s">
        <v>0</v>
      </c>
      <c r="C93" s="14" t="s">
        <v>191</v>
      </c>
      <c r="D93" s="14" t="s">
        <v>192</v>
      </c>
      <c r="E93" s="20">
        <v>5</v>
      </c>
      <c r="F93" s="21">
        <v>1608</v>
      </c>
      <c r="G93" s="20" t="s">
        <v>22</v>
      </c>
      <c r="H93" s="14" t="s">
        <v>194</v>
      </c>
      <c r="I93" s="14" t="s">
        <v>188</v>
      </c>
      <c r="J93" s="20">
        <v>11</v>
      </c>
      <c r="K93" s="21">
        <v>3001</v>
      </c>
      <c r="L93" s="22">
        <v>172</v>
      </c>
      <c r="M93" s="23">
        <v>38.4</v>
      </c>
      <c r="N93" s="22">
        <v>154</v>
      </c>
      <c r="O93" s="23">
        <v>78.3</v>
      </c>
      <c r="P93" s="24">
        <f>K93-F93</f>
        <v>1393</v>
      </c>
      <c r="Q93" s="25">
        <f>IF(L93="","",ATAN(M93/L93))</f>
        <v>0.2196536821386045</v>
      </c>
      <c r="R93" s="25">
        <f>IF(N93="","",ATAN(O93/N93))</f>
        <v>0.4703780276939214</v>
      </c>
      <c r="S93" s="25">
        <f>IF(Q93="","",IF(R93="","",R93-Q93))</f>
        <v>0.25072434555531686</v>
      </c>
      <c r="T93" s="17">
        <f>IF(S93="","",P93/S93)</f>
        <v>5555.9024270846685</v>
      </c>
      <c r="U93" s="23">
        <f>IF(T93="","",(6370-T93)*100/6370)</f>
        <v>12.780181678419648</v>
      </c>
      <c r="V93" s="13">
        <v>39771</v>
      </c>
      <c r="W93" s="10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</row>
    <row r="94" spans="1:58" s="8" customFormat="1" ht="12.75">
      <c r="A94" s="20">
        <v>32</v>
      </c>
      <c r="B94" s="20" t="s">
        <v>0</v>
      </c>
      <c r="C94" s="14" t="s">
        <v>191</v>
      </c>
      <c r="D94" s="14" t="s">
        <v>192</v>
      </c>
      <c r="E94" s="20">
        <v>5</v>
      </c>
      <c r="F94" s="21">
        <v>1608</v>
      </c>
      <c r="G94" s="20" t="s">
        <v>8</v>
      </c>
      <c r="H94" s="14" t="s">
        <v>193</v>
      </c>
      <c r="I94" s="14" t="s">
        <v>38</v>
      </c>
      <c r="J94" s="20">
        <v>8</v>
      </c>
      <c r="K94" s="21">
        <v>2046</v>
      </c>
      <c r="L94" s="22">
        <v>172</v>
      </c>
      <c r="M94" s="23">
        <v>38.4</v>
      </c>
      <c r="N94" s="22">
        <v>296</v>
      </c>
      <c r="O94" s="23">
        <v>90.9</v>
      </c>
      <c r="P94" s="24">
        <f>K94-F94</f>
        <v>438</v>
      </c>
      <c r="Q94" s="25">
        <f>IF(L94="","",ATAN(M94/L94))</f>
        <v>0.2196536821386045</v>
      </c>
      <c r="R94" s="25">
        <f>IF(N94="","",ATAN(O94/N94))</f>
        <v>0.29795282089870856</v>
      </c>
      <c r="S94" s="25">
        <f>IF(Q94="","",IF(R94="","",R94-Q94))</f>
        <v>0.07829913876010405</v>
      </c>
      <c r="T94" s="17">
        <f>IF(S94="","",P94/S94)</f>
        <v>5593.931260750664</v>
      </c>
      <c r="U94" s="23">
        <f>IF(T94="","",(6370-T94)*100/6370)</f>
        <v>12.183182719769801</v>
      </c>
      <c r="V94" s="13">
        <v>39771</v>
      </c>
      <c r="W94" s="10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</row>
    <row r="95" spans="1:58" s="7" customFormat="1" ht="12.75">
      <c r="A95" s="20">
        <v>32</v>
      </c>
      <c r="B95" s="20" t="s">
        <v>25</v>
      </c>
      <c r="C95" s="14" t="s">
        <v>195</v>
      </c>
      <c r="D95" s="14" t="s">
        <v>196</v>
      </c>
      <c r="E95" s="20">
        <v>13</v>
      </c>
      <c r="F95" s="21">
        <v>1680</v>
      </c>
      <c r="G95" s="20" t="s">
        <v>22</v>
      </c>
      <c r="H95" s="14" t="s">
        <v>194</v>
      </c>
      <c r="I95" s="14" t="s">
        <v>188</v>
      </c>
      <c r="J95" s="20">
        <v>11</v>
      </c>
      <c r="K95" s="21">
        <v>3001</v>
      </c>
      <c r="L95" s="22">
        <v>100</v>
      </c>
      <c r="M95" s="23">
        <v>27.8</v>
      </c>
      <c r="N95" s="22">
        <v>154</v>
      </c>
      <c r="O95" s="23">
        <v>78.3</v>
      </c>
      <c r="P95" s="24">
        <f>K95-F95</f>
        <v>1321</v>
      </c>
      <c r="Q95" s="25">
        <f>IF(L95="","",ATAN(M95/L95))</f>
        <v>0.27115314223853704</v>
      </c>
      <c r="R95" s="25">
        <f>IF(N95="","",ATAN(O95/N95))</f>
        <v>0.4703780276939214</v>
      </c>
      <c r="S95" s="25">
        <f>IF(Q95="","",IF(R95="","",R95-Q95))</f>
        <v>0.19922488545538436</v>
      </c>
      <c r="T95" s="17">
        <f>IF(S95="","",P95/S95)</f>
        <v>6630.69775134007</v>
      </c>
      <c r="U95" s="23">
        <f>IF(T95="","",(6370-T95)*100/6370)</f>
        <v>-4.092586363266402</v>
      </c>
      <c r="V95" s="13">
        <v>39769</v>
      </c>
      <c r="W95" s="10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</row>
    <row r="96" spans="1:58" s="8" customFormat="1" ht="12.75">
      <c r="A96" s="20">
        <v>32</v>
      </c>
      <c r="B96" s="20" t="s">
        <v>8</v>
      </c>
      <c r="C96" s="14" t="s">
        <v>193</v>
      </c>
      <c r="D96" s="14" t="s">
        <v>38</v>
      </c>
      <c r="E96" s="20">
        <v>8</v>
      </c>
      <c r="F96" s="21">
        <v>2046</v>
      </c>
      <c r="G96" s="20" t="s">
        <v>22</v>
      </c>
      <c r="H96" s="14" t="s">
        <v>194</v>
      </c>
      <c r="I96" s="14" t="s">
        <v>188</v>
      </c>
      <c r="J96" s="20">
        <v>11</v>
      </c>
      <c r="K96" s="21">
        <v>3001</v>
      </c>
      <c r="L96" s="22">
        <v>296</v>
      </c>
      <c r="M96" s="23">
        <v>98.3</v>
      </c>
      <c r="N96" s="22">
        <v>154</v>
      </c>
      <c r="O96" s="23">
        <v>78.3</v>
      </c>
      <c r="P96" s="24">
        <f>K96-F96</f>
        <v>955</v>
      </c>
      <c r="Q96" s="25">
        <f>IF(L96="","",ATAN(M96/L96))</f>
        <v>0.3206352755322776</v>
      </c>
      <c r="R96" s="25">
        <f>IF(N96="","",ATAN(O96/N96))</f>
        <v>0.4703780276939214</v>
      </c>
      <c r="S96" s="25">
        <f>IF(Q96="","",IF(R96="","",R96-Q96))</f>
        <v>0.1497427521616438</v>
      </c>
      <c r="T96" s="17">
        <f>IF(S96="","",P96/S96)</f>
        <v>6377.604165903802</v>
      </c>
      <c r="U96" s="23">
        <f>IF(T96="","",(6370-T96)*100/6370)</f>
        <v>-0.11937466097020272</v>
      </c>
      <c r="V96" s="13">
        <v>39769</v>
      </c>
      <c r="W96" s="10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</row>
    <row r="97" spans="1:58" s="7" customFormat="1" ht="12.75">
      <c r="A97" s="20">
        <v>33</v>
      </c>
      <c r="B97" s="20" t="s">
        <v>0</v>
      </c>
      <c r="C97" s="14" t="s">
        <v>197</v>
      </c>
      <c r="D97" s="14" t="s">
        <v>198</v>
      </c>
      <c r="E97" s="20">
        <v>5</v>
      </c>
      <c r="F97" s="21">
        <v>1614</v>
      </c>
      <c r="G97" s="20" t="s">
        <v>8</v>
      </c>
      <c r="H97" s="14" t="s">
        <v>199</v>
      </c>
      <c r="I97" s="14" t="s">
        <v>38</v>
      </c>
      <c r="J97" s="20">
        <v>8</v>
      </c>
      <c r="K97" s="21">
        <v>2047</v>
      </c>
      <c r="L97" s="22">
        <v>81</v>
      </c>
      <c r="M97" s="23">
        <v>19.2</v>
      </c>
      <c r="N97" s="22">
        <v>100</v>
      </c>
      <c r="O97" s="23">
        <v>31.1</v>
      </c>
      <c r="P97" s="24">
        <f>K97-F97</f>
        <v>433</v>
      </c>
      <c r="Q97" s="25">
        <f>IF(L97="","",ATAN(M97/L97))</f>
        <v>0.23274151175482496</v>
      </c>
      <c r="R97" s="25">
        <f>IF(N97="","",ATAN(O97/N97))</f>
        <v>0.30151773735545445</v>
      </c>
      <c r="S97" s="25">
        <f>IF(Q97="","",IF(R97="","",R97-Q97))</f>
        <v>0.06877622560062949</v>
      </c>
      <c r="T97" s="17">
        <f>IF(S97="","",P97/S97)</f>
        <v>6295.7802092012</v>
      </c>
      <c r="U97" s="23">
        <f>IF(T97="","",(6370-T97)*100/6370)</f>
        <v>1.165145852414446</v>
      </c>
      <c r="V97" s="13">
        <v>39772</v>
      </c>
      <c r="W97" s="10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</row>
    <row r="98" spans="1:58" s="8" customFormat="1" ht="12.75">
      <c r="A98" s="20">
        <v>33</v>
      </c>
      <c r="B98" s="20" t="s">
        <v>0</v>
      </c>
      <c r="C98" s="14" t="s">
        <v>197</v>
      </c>
      <c r="D98" s="14" t="s">
        <v>198</v>
      </c>
      <c r="E98" s="20">
        <v>5</v>
      </c>
      <c r="F98" s="21">
        <v>1614</v>
      </c>
      <c r="G98" s="20" t="s">
        <v>22</v>
      </c>
      <c r="H98" s="14" t="s">
        <v>200</v>
      </c>
      <c r="I98" s="14" t="s">
        <v>201</v>
      </c>
      <c r="J98" s="20">
        <v>11</v>
      </c>
      <c r="K98" s="21">
        <v>3019</v>
      </c>
      <c r="L98" s="22">
        <v>81</v>
      </c>
      <c r="M98" s="23">
        <v>19.6</v>
      </c>
      <c r="N98" s="22">
        <v>80</v>
      </c>
      <c r="O98" s="23">
        <v>38.5</v>
      </c>
      <c r="P98" s="24">
        <f>K98-F98</f>
        <v>1405</v>
      </c>
      <c r="Q98" s="25">
        <f>IF(L98="","",ATAN(M98/L98))</f>
        <v>0.23741186924553834</v>
      </c>
      <c r="R98" s="25">
        <f>IF(N98="","",ATAN(O98/N98))</f>
        <v>0.4485354094141741</v>
      </c>
      <c r="S98" s="25">
        <f>IF(Q98="","",IF(R98="","",R98-Q98))</f>
        <v>0.21112354016863574</v>
      </c>
      <c r="T98" s="17">
        <f>IF(S98="","",P98/S98)</f>
        <v>6654.8713557841575</v>
      </c>
      <c r="U98" s="23">
        <f>IF(T98="","",(6370-T98)*100/6370)</f>
        <v>-4.472077798809379</v>
      </c>
      <c r="V98" s="13">
        <v>39772</v>
      </c>
      <c r="W98" s="10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</row>
    <row r="99" spans="1:58" s="7" customFormat="1" ht="12.75">
      <c r="A99" s="20">
        <v>33</v>
      </c>
      <c r="B99" s="20" t="s">
        <v>25</v>
      </c>
      <c r="C99" s="14" t="s">
        <v>202</v>
      </c>
      <c r="D99" s="14" t="s">
        <v>176</v>
      </c>
      <c r="E99" s="20">
        <v>13</v>
      </c>
      <c r="F99" s="21">
        <v>1680</v>
      </c>
      <c r="G99" s="20" t="s">
        <v>22</v>
      </c>
      <c r="H99" s="14" t="s">
        <v>200</v>
      </c>
      <c r="I99" s="14" t="s">
        <v>201</v>
      </c>
      <c r="J99" s="20">
        <v>11</v>
      </c>
      <c r="K99" s="21">
        <v>3019</v>
      </c>
      <c r="L99" s="22">
        <v>100</v>
      </c>
      <c r="M99" s="23">
        <v>31.5</v>
      </c>
      <c r="N99" s="22">
        <v>80</v>
      </c>
      <c r="O99" s="23">
        <v>43.9</v>
      </c>
      <c r="P99" s="24">
        <f>K99-F99</f>
        <v>1339</v>
      </c>
      <c r="Q99" s="25">
        <f>IF(L99="","",ATAN(M99/L99))</f>
        <v>0.3051608246158601</v>
      </c>
      <c r="R99" s="25">
        <f>IF(N99="","",ATAN(O99/N99))</f>
        <v>0.5018830115014147</v>
      </c>
      <c r="S99" s="25">
        <f>IF(Q99="","",IF(R99="","",R99-Q99))</f>
        <v>0.1967221868855546</v>
      </c>
      <c r="T99" s="17">
        <f>IF(S99="","",P99/S99)</f>
        <v>6806.553044161606</v>
      </c>
      <c r="U99" s="23">
        <f>IF(T99="","",(6370-T99)*100/6370)</f>
        <v>-6.853265999397263</v>
      </c>
      <c r="V99" s="13">
        <v>39770</v>
      </c>
      <c r="W99" s="10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</row>
    <row r="100" spans="1:58" s="8" customFormat="1" ht="12.75">
      <c r="A100" s="20">
        <v>33</v>
      </c>
      <c r="B100" s="20" t="s">
        <v>8</v>
      </c>
      <c r="C100" s="14" t="s">
        <v>199</v>
      </c>
      <c r="D100" s="14" t="s">
        <v>38</v>
      </c>
      <c r="E100" s="20">
        <v>8</v>
      </c>
      <c r="F100" s="21">
        <v>2047</v>
      </c>
      <c r="G100" s="20" t="s">
        <v>22</v>
      </c>
      <c r="H100" s="14" t="s">
        <v>200</v>
      </c>
      <c r="I100" s="14" t="s">
        <v>201</v>
      </c>
      <c r="J100" s="20">
        <v>11</v>
      </c>
      <c r="K100" s="21">
        <v>3019</v>
      </c>
      <c r="L100" s="22">
        <v>100</v>
      </c>
      <c r="M100" s="23">
        <v>32.2</v>
      </c>
      <c r="N100" s="22">
        <v>80</v>
      </c>
      <c r="O100" s="23">
        <v>39.5</v>
      </c>
      <c r="P100" s="24">
        <f>K100-F100</f>
        <v>972</v>
      </c>
      <c r="Q100" s="25">
        <f>IF(L100="","",ATAN(M100/L100))</f>
        <v>0.31151611342869656</v>
      </c>
      <c r="R100" s="25">
        <f>IF(N100="","",ATAN(O100/N100))</f>
        <v>0.4586351196525882</v>
      </c>
      <c r="S100" s="25">
        <f>IF(Q100="","",IF(R100="","",R100-Q100))</f>
        <v>0.14711900622389162</v>
      </c>
      <c r="T100" s="17">
        <f>IF(S100="","",P100/S100)</f>
        <v>6606.896178463653</v>
      </c>
      <c r="U100" s="23">
        <f>IF(T100="","",(6370-T100)*100/6370)</f>
        <v>-3.71893529770256</v>
      </c>
      <c r="V100" s="13">
        <v>39769</v>
      </c>
      <c r="W100" s="10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</row>
    <row r="101" spans="1:58" s="7" customFormat="1" ht="12.75">
      <c r="A101" s="20">
        <v>34</v>
      </c>
      <c r="B101" s="20" t="s">
        <v>0</v>
      </c>
      <c r="C101" s="14" t="s">
        <v>203</v>
      </c>
      <c r="D101" s="14" t="s">
        <v>204</v>
      </c>
      <c r="E101" s="20">
        <v>5</v>
      </c>
      <c r="F101" s="21">
        <v>1621</v>
      </c>
      <c r="G101" s="20" t="s">
        <v>8</v>
      </c>
      <c r="H101" s="14" t="s">
        <v>161</v>
      </c>
      <c r="I101" s="14" t="s">
        <v>205</v>
      </c>
      <c r="J101" s="20">
        <v>8</v>
      </c>
      <c r="K101" s="21">
        <v>2047</v>
      </c>
      <c r="L101" s="22">
        <v>100</v>
      </c>
      <c r="M101" s="23">
        <v>24</v>
      </c>
      <c r="N101" s="22">
        <v>100</v>
      </c>
      <c r="O101" s="23">
        <v>31.7</v>
      </c>
      <c r="P101" s="24">
        <f>K101-F101</f>
        <v>426</v>
      </c>
      <c r="Q101" s="25">
        <f>IF(L101="","",ATAN(M101/L101))</f>
        <v>0.23554498072086333</v>
      </c>
      <c r="R101" s="25">
        <f>IF(N101="","",ATAN(O101/N101))</f>
        <v>0.3069792441307657</v>
      </c>
      <c r="S101" s="25">
        <f>IF(Q101="","",IF(R101="","",R101-Q101))</f>
        <v>0.07143426340990239</v>
      </c>
      <c r="T101" s="17">
        <f>IF(S101="","",P101/S101)</f>
        <v>5963.524780195982</v>
      </c>
      <c r="U101" s="23">
        <f>IF(T101="","",(6370-T101)*100/6370)</f>
        <v>6.3810866531242985</v>
      </c>
      <c r="V101" s="13">
        <v>39770</v>
      </c>
      <c r="W101" s="10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</row>
    <row r="102" spans="1:58" s="8" customFormat="1" ht="12.75">
      <c r="A102" s="20">
        <v>34</v>
      </c>
      <c r="B102" s="20" t="s">
        <v>0</v>
      </c>
      <c r="C102" s="14" t="s">
        <v>203</v>
      </c>
      <c r="D102" s="14" t="s">
        <v>204</v>
      </c>
      <c r="E102" s="20">
        <v>5</v>
      </c>
      <c r="F102" s="21">
        <v>1621</v>
      </c>
      <c r="G102" s="20" t="s">
        <v>22</v>
      </c>
      <c r="H102" s="14" t="s">
        <v>206</v>
      </c>
      <c r="I102" s="14" t="s">
        <v>207</v>
      </c>
      <c r="J102" s="20">
        <v>12</v>
      </c>
      <c r="K102" s="21">
        <v>3705</v>
      </c>
      <c r="L102" s="22">
        <v>100</v>
      </c>
      <c r="M102" s="23">
        <v>37</v>
      </c>
      <c r="N102" s="22">
        <v>170</v>
      </c>
      <c r="O102" s="23">
        <v>139</v>
      </c>
      <c r="P102" s="24">
        <f>K102-F102</f>
        <v>2084</v>
      </c>
      <c r="Q102" s="25">
        <f>IF(L102="","",ATAN(M102/L102))</f>
        <v>0.3543799191234378</v>
      </c>
      <c r="R102" s="25">
        <f>IF(N102="","",ATAN(O102/N102))</f>
        <v>0.685409100792291</v>
      </c>
      <c r="S102" s="25">
        <f>IF(Q102="","",IF(R102="","",R102-Q102))</f>
        <v>0.3310291816688532</v>
      </c>
      <c r="T102" s="17">
        <f>IF(S102="","",P102/S102)</f>
        <v>6295.517481249555</v>
      </c>
      <c r="U102" s="23">
        <f>IF(T102="","",(6370-T102)*100/6370)</f>
        <v>1.1692703100540784</v>
      </c>
      <c r="V102" s="13">
        <v>39757</v>
      </c>
      <c r="W102" s="10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</row>
    <row r="103" spans="1:58" s="7" customFormat="1" ht="12.75">
      <c r="A103" s="20">
        <v>34</v>
      </c>
      <c r="B103" s="20" t="s">
        <v>25</v>
      </c>
      <c r="C103" s="14" t="s">
        <v>208</v>
      </c>
      <c r="D103" s="14" t="s">
        <v>183</v>
      </c>
      <c r="E103" s="20">
        <v>13</v>
      </c>
      <c r="F103" s="21">
        <v>1681</v>
      </c>
      <c r="G103" s="20" t="s">
        <v>22</v>
      </c>
      <c r="H103" s="14" t="s">
        <v>206</v>
      </c>
      <c r="I103" s="14" t="s">
        <v>207</v>
      </c>
      <c r="J103" s="20">
        <v>12</v>
      </c>
      <c r="K103" s="21">
        <v>3705</v>
      </c>
      <c r="L103" s="22">
        <v>100</v>
      </c>
      <c r="M103" s="23">
        <v>56.9</v>
      </c>
      <c r="N103" s="22">
        <v>170</v>
      </c>
      <c r="O103" s="23">
        <v>139</v>
      </c>
      <c r="P103" s="24">
        <f>K103-F103</f>
        <v>2024</v>
      </c>
      <c r="Q103" s="25">
        <f>IF(L103="","",ATAN(M103/L103))</f>
        <v>0.5173134297955548</v>
      </c>
      <c r="R103" s="25">
        <f>IF(N103="","",ATAN(O103/N103))</f>
        <v>0.685409100792291</v>
      </c>
      <c r="S103" s="25">
        <f>IF(Q103="","",IF(R103="","",R103-Q103))</f>
        <v>0.16809567099673617</v>
      </c>
      <c r="T103" s="17">
        <f>IF(S103="","",P103/S103)</f>
        <v>12040.762192140564</v>
      </c>
      <c r="U103" s="23">
        <f>IF(T103="","",(6370-T103)*100/6370)</f>
        <v>-89.02295435071528</v>
      </c>
      <c r="V103" s="13">
        <v>39743</v>
      </c>
      <c r="W103" s="72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</row>
    <row r="104" spans="1:58" s="8" customFormat="1" ht="12.75">
      <c r="A104" s="20">
        <v>34</v>
      </c>
      <c r="B104" s="20" t="s">
        <v>8</v>
      </c>
      <c r="C104" s="14" t="s">
        <v>161</v>
      </c>
      <c r="D104" s="14" t="s">
        <v>205</v>
      </c>
      <c r="E104" s="20">
        <v>8</v>
      </c>
      <c r="F104" s="21">
        <v>2047</v>
      </c>
      <c r="G104" s="20" t="s">
        <v>22</v>
      </c>
      <c r="H104" s="14" t="s">
        <v>206</v>
      </c>
      <c r="I104" s="14" t="s">
        <v>207</v>
      </c>
      <c r="J104" s="20">
        <v>12</v>
      </c>
      <c r="K104" s="21">
        <v>3705</v>
      </c>
      <c r="L104" s="22">
        <v>100</v>
      </c>
      <c r="M104" s="23">
        <v>47</v>
      </c>
      <c r="N104" s="22">
        <v>170</v>
      </c>
      <c r="O104" s="23">
        <v>139</v>
      </c>
      <c r="P104" s="24">
        <f>K104-F104</f>
        <v>1658</v>
      </c>
      <c r="Q104" s="25">
        <f>IF(L104="","",ATAN(M104/L104))</f>
        <v>0.43936088728459144</v>
      </c>
      <c r="R104" s="25">
        <f>IF(N104="","",ATAN(O104/N104))</f>
        <v>0.685409100792291</v>
      </c>
      <c r="S104" s="25">
        <f>IF(Q104="","",IF(R104="","",R104-Q104))</f>
        <v>0.24604821350769956</v>
      </c>
      <c r="T104" s="17">
        <f>IF(S104="","",P104/S104)</f>
        <v>6738.516717367332</v>
      </c>
      <c r="U104" s="23">
        <f>IF(T104="","",(6370-T104)*100/6370)</f>
        <v>-5.785191795405522</v>
      </c>
      <c r="V104" s="13">
        <v>39757</v>
      </c>
      <c r="W104" s="10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</row>
    <row r="105" spans="1:58" s="7" customFormat="1" ht="12.75">
      <c r="A105" s="20">
        <v>35</v>
      </c>
      <c r="B105" s="20" t="s">
        <v>0</v>
      </c>
      <c r="C105" s="14" t="s">
        <v>209</v>
      </c>
      <c r="D105" s="14" t="s">
        <v>210</v>
      </c>
      <c r="E105" s="20">
        <v>5</v>
      </c>
      <c r="F105" s="21">
        <v>1622</v>
      </c>
      <c r="G105" s="20" t="s">
        <v>8</v>
      </c>
      <c r="H105" s="14" t="s">
        <v>211</v>
      </c>
      <c r="I105" s="14" t="s">
        <v>38</v>
      </c>
      <c r="J105" s="20">
        <v>8</v>
      </c>
      <c r="K105" s="21">
        <v>2047</v>
      </c>
      <c r="L105" s="22">
        <v>100</v>
      </c>
      <c r="M105" s="23">
        <v>35.3</v>
      </c>
      <c r="N105" s="22">
        <v>89</v>
      </c>
      <c r="O105" s="23">
        <v>38</v>
      </c>
      <c r="P105" s="24">
        <f>K105-F105</f>
        <v>425</v>
      </c>
      <c r="Q105" s="25">
        <f>IF(L105="","",ATAN(M105/L105))</f>
        <v>0.339344921180642</v>
      </c>
      <c r="R105" s="25">
        <f>IF(N105="","",ATAN(O105/N105))</f>
        <v>0.40353493501463816</v>
      </c>
      <c r="S105" s="25">
        <f>IF(Q105="","",IF(R105="","",R105-Q105))</f>
        <v>0.06419001383399614</v>
      </c>
      <c r="T105" s="17">
        <f>IF(S105="","",P105/S105)</f>
        <v>6620.967571359404</v>
      </c>
      <c r="U105" s="23">
        <f>IF(T105="","",(6370-T105)*100/6370)</f>
        <v>-3.9398362850769897</v>
      </c>
      <c r="V105" s="13">
        <v>39757</v>
      </c>
      <c r="W105" s="10"/>
      <c r="X105" s="9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</row>
    <row r="106" spans="1:58" s="8" customFormat="1" ht="12.75">
      <c r="A106" s="20">
        <v>35</v>
      </c>
      <c r="B106" s="20" t="s">
        <v>0</v>
      </c>
      <c r="C106" s="14" t="s">
        <v>209</v>
      </c>
      <c r="D106" s="14" t="s">
        <v>210</v>
      </c>
      <c r="E106" s="20">
        <v>5</v>
      </c>
      <c r="F106" s="21">
        <v>1622</v>
      </c>
      <c r="G106" s="20" t="s">
        <v>22</v>
      </c>
      <c r="H106" s="14" t="s">
        <v>212</v>
      </c>
      <c r="I106" s="14" t="s">
        <v>207</v>
      </c>
      <c r="J106" s="20">
        <v>12</v>
      </c>
      <c r="K106" s="21">
        <v>3705</v>
      </c>
      <c r="L106" s="22">
        <v>100</v>
      </c>
      <c r="M106" s="23">
        <v>35.3</v>
      </c>
      <c r="N106" s="22"/>
      <c r="O106" s="23"/>
      <c r="P106" s="24">
        <f>K106-F106</f>
        <v>2083</v>
      </c>
      <c r="Q106" s="25">
        <f>IF(L106="","",ATAN(M106/L106))</f>
        <v>0.339344921180642</v>
      </c>
      <c r="R106" s="25">
        <f>IF(N106="","",ATAN(O106/N106))</f>
      </c>
      <c r="S106" s="25">
        <f>IF(Q106="","",IF(R106="","",R106-Q106))</f>
      </c>
      <c r="T106" s="17">
        <f>IF(S106="","",P106/S106)</f>
      </c>
      <c r="U106" s="23">
        <f>IF(T106="","",(6370-T106)*100/6370)</f>
      </c>
      <c r="V106" s="14"/>
      <c r="W106" s="10"/>
      <c r="X106" s="9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</row>
    <row r="107" spans="1:58" s="7" customFormat="1" ht="12.75">
      <c r="A107" s="20">
        <v>35</v>
      </c>
      <c r="B107" s="20" t="s">
        <v>25</v>
      </c>
      <c r="C107" s="14" t="s">
        <v>213</v>
      </c>
      <c r="D107" s="14" t="s">
        <v>214</v>
      </c>
      <c r="E107" s="20">
        <v>13</v>
      </c>
      <c r="F107" s="21">
        <v>1682</v>
      </c>
      <c r="G107" s="20" t="s">
        <v>22</v>
      </c>
      <c r="H107" s="14" t="s">
        <v>187</v>
      </c>
      <c r="I107" s="14" t="s">
        <v>188</v>
      </c>
      <c r="J107" s="20">
        <v>12</v>
      </c>
      <c r="K107" s="21">
        <v>3000</v>
      </c>
      <c r="L107" s="22">
        <v>104</v>
      </c>
      <c r="M107" s="23">
        <v>41.8</v>
      </c>
      <c r="N107" s="22">
        <v>117</v>
      </c>
      <c r="O107" s="23">
        <v>82</v>
      </c>
      <c r="P107" s="24">
        <f>K107-F107</f>
        <v>1318</v>
      </c>
      <c r="Q107" s="25">
        <f>IF(L107="","",ATAN(M107/L107))</f>
        <v>0.382163101905419</v>
      </c>
      <c r="R107" s="25">
        <f>IF(N107="","",ATAN(O107/N107))</f>
        <v>0.611299358821781</v>
      </c>
      <c r="S107" s="25">
        <f>IF(Q107="","",IF(R107="","",R107-Q107))</f>
        <v>0.22913625691636197</v>
      </c>
      <c r="T107" s="17">
        <f>IF(S107="","",P107/S107)</f>
        <v>5752.036005725139</v>
      </c>
      <c r="U107" s="23">
        <f>IF(T107="","",(6370-T107)*100/6370)</f>
        <v>9.701161605570814</v>
      </c>
      <c r="V107" s="13">
        <v>39743</v>
      </c>
      <c r="W107" s="10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</row>
    <row r="108" spans="1:58" s="8" customFormat="1" ht="12.75">
      <c r="A108" s="20">
        <v>35</v>
      </c>
      <c r="B108" s="20" t="s">
        <v>8</v>
      </c>
      <c r="C108" s="14" t="s">
        <v>211</v>
      </c>
      <c r="D108" s="14" t="s">
        <v>38</v>
      </c>
      <c r="E108" s="20">
        <v>8</v>
      </c>
      <c r="F108" s="21">
        <v>2047</v>
      </c>
      <c r="G108" s="20" t="s">
        <v>22</v>
      </c>
      <c r="H108" s="14" t="s">
        <v>212</v>
      </c>
      <c r="I108" s="14" t="s">
        <v>207</v>
      </c>
      <c r="J108" s="20">
        <v>12</v>
      </c>
      <c r="K108" s="21">
        <v>3705</v>
      </c>
      <c r="L108" s="22">
        <v>89</v>
      </c>
      <c r="M108" s="23">
        <v>38</v>
      </c>
      <c r="N108" s="22"/>
      <c r="O108" s="23"/>
      <c r="P108" s="24">
        <f>K108-F108</f>
        <v>1658</v>
      </c>
      <c r="Q108" s="25">
        <f>IF(L108="","",ATAN(M108/L108))</f>
        <v>0.40353493501463816</v>
      </c>
      <c r="R108" s="25">
        <f>IF(N108="","",ATAN(O108/N108))</f>
      </c>
      <c r="S108" s="25">
        <f>IF(Q108="","",IF(R108="","",R108-Q108))</f>
      </c>
      <c r="T108" s="17">
        <f>IF(S108="","",P108/S108)</f>
      </c>
      <c r="U108" s="23">
        <f>IF(T108="","",(6370-T108)*100/6370)</f>
      </c>
      <c r="V108" s="14"/>
      <c r="W108" s="10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</row>
    <row r="109" spans="1:58" s="7" customFormat="1" ht="12.75">
      <c r="A109" s="20">
        <v>36</v>
      </c>
      <c r="B109" s="20" t="s">
        <v>0</v>
      </c>
      <c r="C109" s="14" t="s">
        <v>215</v>
      </c>
      <c r="D109" s="14" t="s">
        <v>216</v>
      </c>
      <c r="E109" s="20">
        <v>5</v>
      </c>
      <c r="F109" s="21">
        <v>1621</v>
      </c>
      <c r="G109" s="20" t="s">
        <v>22</v>
      </c>
      <c r="H109" s="14" t="s">
        <v>218</v>
      </c>
      <c r="I109" s="14" t="s">
        <v>219</v>
      </c>
      <c r="J109" s="20">
        <v>12</v>
      </c>
      <c r="K109" s="21">
        <v>3861</v>
      </c>
      <c r="L109" s="22">
        <v>60.4</v>
      </c>
      <c r="M109" s="23">
        <v>20.5</v>
      </c>
      <c r="N109" s="22">
        <v>91.95</v>
      </c>
      <c r="O109" s="23">
        <v>72</v>
      </c>
      <c r="P109" s="24">
        <f>K109-F109</f>
        <v>2240</v>
      </c>
      <c r="Q109" s="25">
        <f>IF(L109="","",ATAN(M109/L109))</f>
        <v>0.3272041443555372</v>
      </c>
      <c r="R109" s="25">
        <f>IF(N109="","",ATAN(O109/N109))</f>
        <v>0.6643100266668162</v>
      </c>
      <c r="S109" s="25">
        <f>IF(Q109="","",IF(R109="","",R109-Q109))</f>
        <v>0.33710588231127897</v>
      </c>
      <c r="T109" s="17">
        <f>IF(S109="","",P109/S109)</f>
        <v>6644.796538826381</v>
      </c>
      <c r="U109" s="23">
        <f>IF(T109="","",(6370-T109)*100/6370)</f>
        <v>-4.313917407007551</v>
      </c>
      <c r="V109" s="13">
        <v>39757</v>
      </c>
      <c r="W109" s="10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</row>
    <row r="110" spans="1:58" s="8" customFormat="1" ht="12.75">
      <c r="A110" s="20">
        <v>36</v>
      </c>
      <c r="B110" s="20" t="s">
        <v>0</v>
      </c>
      <c r="C110" s="14" t="s">
        <v>215</v>
      </c>
      <c r="D110" s="14" t="s">
        <v>216</v>
      </c>
      <c r="E110" s="20">
        <v>5</v>
      </c>
      <c r="F110" s="21">
        <v>1621</v>
      </c>
      <c r="G110" s="20" t="s">
        <v>8</v>
      </c>
      <c r="H110" s="14" t="s">
        <v>217</v>
      </c>
      <c r="I110" s="14" t="s">
        <v>38</v>
      </c>
      <c r="J110" s="20">
        <v>8</v>
      </c>
      <c r="K110" s="21">
        <v>2043</v>
      </c>
      <c r="L110" s="22">
        <v>60.4</v>
      </c>
      <c r="M110" s="23">
        <v>20.5</v>
      </c>
      <c r="N110" s="22">
        <v>101</v>
      </c>
      <c r="O110" s="23">
        <v>40</v>
      </c>
      <c r="P110" s="24">
        <f>K110-F110</f>
        <v>422</v>
      </c>
      <c r="Q110" s="25">
        <f>IF(L110="","",ATAN(M110/L110))</f>
        <v>0.3272041443555372</v>
      </c>
      <c r="R110" s="25">
        <f>IF(N110="","",ATAN(O110/N110))</f>
        <v>0.3770875870133733</v>
      </c>
      <c r="S110" s="25">
        <f>IF(Q110="","",IF(R110="","",R110-Q110))</f>
        <v>0.04988344265783612</v>
      </c>
      <c r="T110" s="17">
        <f>IF(S110="","",P110/S110)</f>
        <v>8459.720851558119</v>
      </c>
      <c r="U110" s="23">
        <f>IF(T110="","",(6370-T110)*100/6370)</f>
        <v>-32.8056648596251</v>
      </c>
      <c r="V110" s="13">
        <v>39757</v>
      </c>
      <c r="W110" s="10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</row>
    <row r="111" spans="1:58" s="7" customFormat="1" ht="12.75">
      <c r="A111" s="20">
        <v>36</v>
      </c>
      <c r="B111" s="20" t="s">
        <v>25</v>
      </c>
      <c r="C111" s="14" t="s">
        <v>220</v>
      </c>
      <c r="D111" s="14" t="s">
        <v>190</v>
      </c>
      <c r="E111" s="20">
        <v>13</v>
      </c>
      <c r="F111" s="21">
        <v>1684</v>
      </c>
      <c r="G111" s="20" t="s">
        <v>22</v>
      </c>
      <c r="H111" s="14" t="s">
        <v>218</v>
      </c>
      <c r="I111" s="14" t="s">
        <v>219</v>
      </c>
      <c r="J111" s="20">
        <v>12</v>
      </c>
      <c r="K111" s="21">
        <v>3861</v>
      </c>
      <c r="L111" s="22"/>
      <c r="M111" s="23"/>
      <c r="N111" s="22">
        <v>91.95</v>
      </c>
      <c r="O111" s="23">
        <v>72</v>
      </c>
      <c r="P111" s="24">
        <f>K111-F111</f>
        <v>2177</v>
      </c>
      <c r="Q111" s="25">
        <f>IF(L111="","",ATAN(M111/L111))</f>
      </c>
      <c r="R111" s="25">
        <f>IF(N111="","",ATAN(O111/N111))</f>
        <v>0.6643100266668162</v>
      </c>
      <c r="S111" s="25">
        <f>IF(Q111="","",IF(R111="","",R111-Q111))</f>
      </c>
      <c r="T111" s="17">
        <f>IF(S111="","",P111/S111)</f>
      </c>
      <c r="U111" s="23">
        <f>IF(T111="","",(6370-T111)*100/6370)</f>
      </c>
      <c r="V111" s="14"/>
      <c r="W111" s="10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</row>
    <row r="112" spans="1:58" s="8" customFormat="1" ht="12.75">
      <c r="A112" s="20">
        <v>36</v>
      </c>
      <c r="B112" s="20" t="s">
        <v>8</v>
      </c>
      <c r="C112" s="14" t="s">
        <v>217</v>
      </c>
      <c r="D112" s="14" t="s">
        <v>38</v>
      </c>
      <c r="E112" s="20">
        <v>8</v>
      </c>
      <c r="F112" s="21">
        <v>2043</v>
      </c>
      <c r="G112" s="20" t="s">
        <v>22</v>
      </c>
      <c r="H112" s="14" t="s">
        <v>218</v>
      </c>
      <c r="I112" s="14" t="s">
        <v>219</v>
      </c>
      <c r="J112" s="20">
        <v>12</v>
      </c>
      <c r="K112" s="21">
        <v>3861</v>
      </c>
      <c r="L112" s="22">
        <v>101</v>
      </c>
      <c r="M112" s="23">
        <v>40</v>
      </c>
      <c r="N112" s="22">
        <v>91.95</v>
      </c>
      <c r="O112" s="23">
        <v>72</v>
      </c>
      <c r="P112" s="24">
        <f>K112-F112</f>
        <v>1818</v>
      </c>
      <c r="Q112" s="25">
        <f>IF(L112="","",ATAN(M112/L112))</f>
        <v>0.3770875870133733</v>
      </c>
      <c r="R112" s="25">
        <f>IF(N112="","",ATAN(O112/N112))</f>
        <v>0.6643100266668162</v>
      </c>
      <c r="S112" s="25">
        <f>IF(Q112="","",IF(R112="","",R112-Q112))</f>
        <v>0.28722243965344285</v>
      </c>
      <c r="T112" s="17">
        <f>IF(S112="","",P112/S112)</f>
        <v>6329.589018857873</v>
      </c>
      <c r="U112" s="23">
        <f>IF(T112="","",(6370-T112)*100/6370)</f>
        <v>0.6343953083536378</v>
      </c>
      <c r="V112" s="13">
        <v>39757</v>
      </c>
      <c r="W112" s="10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</row>
    <row r="113" spans="1:58" s="7" customFormat="1" ht="12.75">
      <c r="A113" s="20">
        <v>37</v>
      </c>
      <c r="B113" s="20" t="s">
        <v>0</v>
      </c>
      <c r="C113" s="14" t="s">
        <v>215</v>
      </c>
      <c r="D113" s="14" t="s">
        <v>216</v>
      </c>
      <c r="E113" s="20">
        <v>5</v>
      </c>
      <c r="F113" s="21">
        <v>1623</v>
      </c>
      <c r="G113" s="20" t="s">
        <v>8</v>
      </c>
      <c r="H113" s="14" t="s">
        <v>221</v>
      </c>
      <c r="I113" s="14" t="s">
        <v>38</v>
      </c>
      <c r="J113" s="20">
        <v>8</v>
      </c>
      <c r="K113" s="21">
        <v>2048</v>
      </c>
      <c r="L113" s="22">
        <v>60.4</v>
      </c>
      <c r="M113" s="23">
        <v>20.6</v>
      </c>
      <c r="N113" s="22">
        <v>100</v>
      </c>
      <c r="O113" s="23">
        <v>47.5</v>
      </c>
      <c r="P113" s="24">
        <f>K113-F113</f>
        <v>425</v>
      </c>
      <c r="Q113" s="25">
        <f>IF(L113="","",ATAN(M113/L113))</f>
        <v>0.32868800504129664</v>
      </c>
      <c r="R113" s="25">
        <f>IF(N113="","",ATAN(O113/N113))</f>
        <v>0.4434483364197382</v>
      </c>
      <c r="S113" s="25">
        <f>IF(Q113="","",IF(R113="","",R113-Q113))</f>
        <v>0.11476033137844155</v>
      </c>
      <c r="T113" s="17">
        <f>IF(S113="","",P113/S113)</f>
        <v>3703.3702752085196</v>
      </c>
      <c r="U113" s="23">
        <f>IF(T113="","",(6370-T113)*100/6370)</f>
        <v>41.86231907050989</v>
      </c>
      <c r="V113" s="13">
        <v>39757</v>
      </c>
      <c r="W113" s="10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</row>
    <row r="114" spans="1:58" s="8" customFormat="1" ht="12.75">
      <c r="A114" s="20">
        <v>37</v>
      </c>
      <c r="B114" s="20" t="s">
        <v>0</v>
      </c>
      <c r="C114" s="14" t="s">
        <v>215</v>
      </c>
      <c r="D114" s="14" t="s">
        <v>216</v>
      </c>
      <c r="E114" s="20">
        <v>5</v>
      </c>
      <c r="F114" s="21">
        <v>1623</v>
      </c>
      <c r="G114" s="28" t="s">
        <v>22</v>
      </c>
      <c r="H114" s="29" t="s">
        <v>222</v>
      </c>
      <c r="I114" s="29" t="s">
        <v>219</v>
      </c>
      <c r="J114" s="28">
        <v>12</v>
      </c>
      <c r="K114" s="30">
        <v>3862</v>
      </c>
      <c r="L114" s="22">
        <v>60.4</v>
      </c>
      <c r="M114" s="23">
        <v>20.6</v>
      </c>
      <c r="N114" s="22">
        <v>110</v>
      </c>
      <c r="O114" s="23">
        <v>80.35</v>
      </c>
      <c r="P114" s="24">
        <f>K114-F114</f>
        <v>2239</v>
      </c>
      <c r="Q114" s="25">
        <f>IF(L114="","",ATAN(M114/L114))</f>
        <v>0.32868800504129664</v>
      </c>
      <c r="R114" s="25">
        <f>IF(N114="","",ATAN(O114/N114))</f>
        <v>0.6308742195214422</v>
      </c>
      <c r="S114" s="25">
        <f>IF(Q114="","",IF(R114="","",R114-Q114))</f>
        <v>0.30218621448014554</v>
      </c>
      <c r="T114" s="17">
        <f>IF(S114="","",P114/S114)</f>
        <v>7409.338655146059</v>
      </c>
      <c r="U114" s="23">
        <f>IF(T114="","",(6370-T114)*100/6370)</f>
        <v>-16.316148432434204</v>
      </c>
      <c r="V114" s="13">
        <v>39757</v>
      </c>
      <c r="W114" s="10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</row>
    <row r="115" spans="1:58" s="7" customFormat="1" ht="12.75">
      <c r="A115" s="20">
        <v>37</v>
      </c>
      <c r="B115" s="20" t="s">
        <v>25</v>
      </c>
      <c r="C115" s="14" t="s">
        <v>223</v>
      </c>
      <c r="D115" s="14" t="s">
        <v>224</v>
      </c>
      <c r="E115" s="20">
        <v>13</v>
      </c>
      <c r="F115" s="21">
        <v>1684</v>
      </c>
      <c r="G115" s="28" t="s">
        <v>22</v>
      </c>
      <c r="H115" s="29" t="s">
        <v>222</v>
      </c>
      <c r="I115" s="29" t="s">
        <v>219</v>
      </c>
      <c r="J115" s="28">
        <v>12</v>
      </c>
      <c r="K115" s="30">
        <v>3862</v>
      </c>
      <c r="L115" s="22">
        <v>117</v>
      </c>
      <c r="M115" s="23">
        <v>35</v>
      </c>
      <c r="N115" s="22">
        <v>110</v>
      </c>
      <c r="O115" s="23">
        <v>80.35</v>
      </c>
      <c r="P115" s="24">
        <f>K115-F115</f>
        <v>2178</v>
      </c>
      <c r="Q115" s="25">
        <f>IF(L115="","",ATAN(M115/L115))</f>
        <v>0.29067248091319986</v>
      </c>
      <c r="R115" s="25">
        <f>IF(N115="","",ATAN(O115/N115))</f>
        <v>0.6308742195214422</v>
      </c>
      <c r="S115" s="25">
        <f>IF(Q115="","",IF(R115="","",R115-Q115))</f>
        <v>0.3402017386082423</v>
      </c>
      <c r="T115" s="17">
        <f>IF(S115="","",P115/S115)</f>
        <v>6402.08368396396</v>
      </c>
      <c r="U115" s="23">
        <f>IF(T115="","",(6370-T115)*100/6370)</f>
        <v>-0.50366850806844</v>
      </c>
      <c r="V115" s="13">
        <v>39757</v>
      </c>
      <c r="W115" s="10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</row>
    <row r="116" spans="1:58" s="8" customFormat="1" ht="12.75">
      <c r="A116" s="20">
        <v>37</v>
      </c>
      <c r="B116" s="20" t="s">
        <v>8</v>
      </c>
      <c r="C116" s="14" t="s">
        <v>193</v>
      </c>
      <c r="D116" s="14" t="s">
        <v>38</v>
      </c>
      <c r="E116" s="20">
        <v>8</v>
      </c>
      <c r="F116" s="21">
        <v>2046</v>
      </c>
      <c r="G116" s="28" t="s">
        <v>22</v>
      </c>
      <c r="H116" s="29" t="s">
        <v>222</v>
      </c>
      <c r="I116" s="29" t="s">
        <v>219</v>
      </c>
      <c r="J116" s="28">
        <v>12</v>
      </c>
      <c r="K116" s="30">
        <v>3862</v>
      </c>
      <c r="L116" s="22">
        <v>296</v>
      </c>
      <c r="M116" s="23">
        <v>98.3</v>
      </c>
      <c r="N116" s="22">
        <v>110</v>
      </c>
      <c r="O116" s="23">
        <v>80.35</v>
      </c>
      <c r="P116" s="24">
        <f>K116-F116</f>
        <v>1816</v>
      </c>
      <c r="Q116" s="25">
        <f>IF(L116="","",ATAN(M116/L116))</f>
        <v>0.3206352755322776</v>
      </c>
      <c r="R116" s="25">
        <f>IF(N116="","",ATAN(O116/N116))</f>
        <v>0.6308742195214422</v>
      </c>
      <c r="S116" s="25">
        <f>IF(Q116="","",IF(R116="","",R116-Q116))</f>
        <v>0.3102389439891646</v>
      </c>
      <c r="T116" s="17">
        <f>IF(S116="","",P116/S116)</f>
        <v>5853.552673462638</v>
      </c>
      <c r="U116" s="23">
        <f>IF(T116="","",(6370-T116)*100/6370)</f>
        <v>8.107493352234878</v>
      </c>
      <c r="V116" s="13">
        <v>39757</v>
      </c>
      <c r="W116" s="10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</row>
    <row r="117" spans="1:58" s="7" customFormat="1" ht="12.75">
      <c r="A117" s="20">
        <v>38</v>
      </c>
      <c r="B117" s="20" t="s">
        <v>0</v>
      </c>
      <c r="C117" s="14" t="s">
        <v>225</v>
      </c>
      <c r="D117" s="14" t="s">
        <v>204</v>
      </c>
      <c r="E117" s="20">
        <v>5</v>
      </c>
      <c r="F117" s="21">
        <v>1627</v>
      </c>
      <c r="G117" s="20" t="s">
        <v>8</v>
      </c>
      <c r="H117" s="14" t="s">
        <v>226</v>
      </c>
      <c r="I117" s="14" t="s">
        <v>227</v>
      </c>
      <c r="J117" s="20">
        <v>8</v>
      </c>
      <c r="K117" s="21">
        <v>2048</v>
      </c>
      <c r="L117" s="26">
        <v>100.1</v>
      </c>
      <c r="M117" s="27">
        <v>39</v>
      </c>
      <c r="N117" s="26">
        <v>99.9</v>
      </c>
      <c r="O117" s="27">
        <v>47.9</v>
      </c>
      <c r="P117" s="24">
        <f>K117-F117</f>
        <v>421</v>
      </c>
      <c r="Q117" s="25">
        <f>IF(L117="","",ATAN(M117/L117))</f>
        <v>0.3715178551467089</v>
      </c>
      <c r="R117" s="25">
        <f>IF(N117="","",ATAN(O117/N117))</f>
        <v>0.4470968394209415</v>
      </c>
      <c r="S117" s="25">
        <f>IF(Q117="","",IF(R117="","",R117-Q117))</f>
        <v>0.07557898427423265</v>
      </c>
      <c r="T117" s="17">
        <f>IF(S117="","",P117/S117)</f>
        <v>5570.331541800472</v>
      </c>
      <c r="U117" s="23">
        <f>IF(T117="","",(6370-T117)*100/6370)</f>
        <v>12.553664963885836</v>
      </c>
      <c r="V117" s="13">
        <v>39743</v>
      </c>
      <c r="W117" s="10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</row>
    <row r="118" spans="1:58" s="8" customFormat="1" ht="12.75">
      <c r="A118" s="20">
        <v>39</v>
      </c>
      <c r="B118" s="20" t="s">
        <v>0</v>
      </c>
      <c r="C118" s="14" t="s">
        <v>135</v>
      </c>
      <c r="D118" s="14" t="s">
        <v>123</v>
      </c>
      <c r="E118" s="20">
        <v>3</v>
      </c>
      <c r="F118" s="21">
        <v>996</v>
      </c>
      <c r="G118" s="20" t="s">
        <v>8</v>
      </c>
      <c r="H118" s="14" t="s">
        <v>229</v>
      </c>
      <c r="I118" s="14" t="s">
        <v>227</v>
      </c>
      <c r="J118" s="20">
        <v>8</v>
      </c>
      <c r="K118" s="21">
        <v>2048</v>
      </c>
      <c r="L118" s="22">
        <v>100</v>
      </c>
      <c r="M118" s="23">
        <v>15.2</v>
      </c>
      <c r="N118" s="22">
        <v>100</v>
      </c>
      <c r="O118" s="23">
        <v>42.5</v>
      </c>
      <c r="P118" s="24">
        <f>K118-F118</f>
        <v>1052</v>
      </c>
      <c r="Q118" s="25">
        <f>IF(L118="","",ATAN(M118/L118))</f>
        <v>0.15084536162093973</v>
      </c>
      <c r="R118" s="25">
        <f>IF(N118="","",ATAN(O118/N118))</f>
        <v>0.4018706474404565</v>
      </c>
      <c r="S118" s="25">
        <f>IF(Q118="","",IF(R118="","",R118-Q118))</f>
        <v>0.2510252858195168</v>
      </c>
      <c r="T118" s="17">
        <f>IF(S118="","",P118/S118)</f>
        <v>4190.812875944184</v>
      </c>
      <c r="U118" s="23">
        <f>IF(T118="","",(6370-T118)*100/6370)</f>
        <v>34.210158933372306</v>
      </c>
      <c r="V118" s="13">
        <v>39757</v>
      </c>
      <c r="W118" s="10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</row>
    <row r="119" spans="1:58" s="7" customFormat="1" ht="12.75">
      <c r="A119" s="20">
        <v>39</v>
      </c>
      <c r="B119" s="20" t="s">
        <v>0</v>
      </c>
      <c r="C119" s="14" t="s">
        <v>122</v>
      </c>
      <c r="D119" s="14" t="s">
        <v>123</v>
      </c>
      <c r="E119" s="20">
        <v>3</v>
      </c>
      <c r="F119" s="21">
        <v>995</v>
      </c>
      <c r="G119" s="20" t="s">
        <v>25</v>
      </c>
      <c r="H119" s="14" t="s">
        <v>228</v>
      </c>
      <c r="I119" s="14" t="s">
        <v>216</v>
      </c>
      <c r="J119" s="20">
        <v>5</v>
      </c>
      <c r="K119" s="21">
        <v>1625</v>
      </c>
      <c r="L119" s="22">
        <v>100</v>
      </c>
      <c r="M119" s="23">
        <v>20.5</v>
      </c>
      <c r="N119" s="22">
        <v>78.7</v>
      </c>
      <c r="O119" s="23">
        <v>24.5</v>
      </c>
      <c r="P119" s="24">
        <f>K119-F119</f>
        <v>630</v>
      </c>
      <c r="Q119" s="25">
        <f>IF(L119="","",ATAN(M119/L119))</f>
        <v>0.20219859688286151</v>
      </c>
      <c r="R119" s="25">
        <f>IF(N119="","",ATAN(O119/N119))</f>
        <v>0.30179924963666643</v>
      </c>
      <c r="S119" s="25">
        <f>IF(Q119="","",IF(R119="","",R119-Q119))</f>
        <v>0.09960065275380492</v>
      </c>
      <c r="T119" s="17">
        <f>IF(S119="","",P119/S119)</f>
        <v>6325.259750628822</v>
      </c>
      <c r="U119" s="23">
        <f>IF(T119="","",(6370-T119)*100/6370)</f>
        <v>0.7023587028442374</v>
      </c>
      <c r="V119" s="13">
        <v>39757</v>
      </c>
      <c r="W119" s="10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</row>
    <row r="120" spans="1:58" s="8" customFormat="1" ht="12.75">
      <c r="A120" s="20">
        <v>39</v>
      </c>
      <c r="B120" s="20" t="s">
        <v>25</v>
      </c>
      <c r="C120" s="14" t="s">
        <v>228</v>
      </c>
      <c r="D120" s="14" t="s">
        <v>216</v>
      </c>
      <c r="E120" s="20">
        <v>5</v>
      </c>
      <c r="F120" s="21">
        <v>1625</v>
      </c>
      <c r="G120" s="20" t="s">
        <v>8</v>
      </c>
      <c r="H120" s="14" t="s">
        <v>229</v>
      </c>
      <c r="I120" s="14" t="s">
        <v>227</v>
      </c>
      <c r="J120" s="20">
        <v>8</v>
      </c>
      <c r="K120" s="21">
        <v>2048</v>
      </c>
      <c r="L120" s="26">
        <v>78.7</v>
      </c>
      <c r="M120" s="27">
        <v>31.4</v>
      </c>
      <c r="N120" s="26">
        <v>100</v>
      </c>
      <c r="O120" s="27">
        <v>48</v>
      </c>
      <c r="P120" s="24">
        <f>K120-F120</f>
        <v>423</v>
      </c>
      <c r="Q120" s="25">
        <f>IF(L120="","",ATAN(M120/L120))</f>
        <v>0.37962976107568014</v>
      </c>
      <c r="R120" s="25">
        <f>IF(N120="","",ATAN(O120/N120))</f>
        <v>0.44751997515716985</v>
      </c>
      <c r="S120" s="25">
        <f>IF(Q120="","",IF(R120="","",R120-Q120))</f>
        <v>0.06789021408148971</v>
      </c>
      <c r="T120" s="17">
        <f>IF(S120="","",P120/S120)</f>
        <v>6230.647608391194</v>
      </c>
      <c r="U120" s="23">
        <f>IF(T120="","",(6370-T120)*100/6370)</f>
        <v>2.1876356610487613</v>
      </c>
      <c r="V120" s="13">
        <v>39757</v>
      </c>
      <c r="W120" s="10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</row>
    <row r="121" spans="1:58" s="7" customFormat="1" ht="12.75">
      <c r="A121" s="20">
        <v>40</v>
      </c>
      <c r="B121" s="20" t="s">
        <v>0</v>
      </c>
      <c r="C121" s="14" t="s">
        <v>95</v>
      </c>
      <c r="D121" s="14" t="s">
        <v>76</v>
      </c>
      <c r="E121" s="20">
        <v>2</v>
      </c>
      <c r="F121" s="21">
        <v>582</v>
      </c>
      <c r="G121" s="20" t="s">
        <v>8</v>
      </c>
      <c r="H121" s="14" t="s">
        <v>230</v>
      </c>
      <c r="I121" s="14" t="s">
        <v>231</v>
      </c>
      <c r="J121" s="20">
        <v>13</v>
      </c>
      <c r="K121" s="21">
        <v>1711</v>
      </c>
      <c r="L121" s="26">
        <v>100</v>
      </c>
      <c r="M121" s="27">
        <v>21.6</v>
      </c>
      <c r="N121" s="26">
        <v>100</v>
      </c>
      <c r="O121" s="27">
        <v>41.2</v>
      </c>
      <c r="P121" s="24">
        <f>K121-F121</f>
        <v>1129</v>
      </c>
      <c r="Q121" s="25">
        <f>IF(L121="","",ATAN(M121/L121))</f>
        <v>0.21273178069161025</v>
      </c>
      <c r="R121" s="25">
        <f>IF(N121="","",ATAN(O121/N121))</f>
        <v>0.39080821046222325</v>
      </c>
      <c r="S121" s="25">
        <f>IF(Q121="","",IF(R121="","",R121-Q121))</f>
        <v>0.178076429770613</v>
      </c>
      <c r="T121" s="17">
        <f>IF(S121="","",P121/S121)</f>
        <v>6339.9743663679</v>
      </c>
      <c r="U121" s="23">
        <f>IF(T121="","",(6370-T121)*100/6370)</f>
        <v>0.4713600256216629</v>
      </c>
      <c r="V121" s="13">
        <v>39743</v>
      </c>
      <c r="W121" s="10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</row>
    <row r="122" spans="1:58" s="8" customFormat="1" ht="12.75">
      <c r="A122" s="20">
        <v>40</v>
      </c>
      <c r="B122" s="20" t="s">
        <v>0</v>
      </c>
      <c r="C122" s="14" t="s">
        <v>95</v>
      </c>
      <c r="D122" s="14" t="s">
        <v>76</v>
      </c>
      <c r="E122" s="20">
        <v>2</v>
      </c>
      <c r="F122" s="21">
        <v>582</v>
      </c>
      <c r="G122" s="20" t="s">
        <v>22</v>
      </c>
      <c r="H122" s="14" t="s">
        <v>129</v>
      </c>
      <c r="I122" s="14" t="s">
        <v>107</v>
      </c>
      <c r="J122" s="20">
        <v>14</v>
      </c>
      <c r="K122" s="21">
        <v>2379</v>
      </c>
      <c r="L122" s="22">
        <v>100</v>
      </c>
      <c r="M122" s="23">
        <v>16.5</v>
      </c>
      <c r="N122" s="22">
        <v>100</v>
      </c>
      <c r="O122" s="23">
        <v>43.2</v>
      </c>
      <c r="P122" s="24">
        <f>K122-F122</f>
        <v>1797</v>
      </c>
      <c r="Q122" s="25">
        <f>IF(L122="","",ATAN(M122/L122))</f>
        <v>0.16352661882099317</v>
      </c>
      <c r="R122" s="25">
        <f>IF(N122="","",ATAN(O122/N122))</f>
        <v>0.4077847386773899</v>
      </c>
      <c r="S122" s="25">
        <f>IF(Q122="","",IF(R122="","",R122-Q122))</f>
        <v>0.24425811985639673</v>
      </c>
      <c r="T122" s="17">
        <f>IF(S122="","",P122/S122)</f>
        <v>7356.971391806688</v>
      </c>
      <c r="U122" s="23">
        <f>IF(T122="","",(6370-T122)*100/6370)</f>
        <v>-15.494056386290238</v>
      </c>
      <c r="V122" s="13">
        <v>39757</v>
      </c>
      <c r="W122" s="10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</row>
    <row r="123" spans="1:58" s="7" customFormat="1" ht="12.75">
      <c r="A123" s="20">
        <v>40</v>
      </c>
      <c r="B123" s="20" t="s">
        <v>25</v>
      </c>
      <c r="C123" s="14" t="s">
        <v>232</v>
      </c>
      <c r="D123" s="14" t="s">
        <v>214</v>
      </c>
      <c r="E123" s="20">
        <v>13</v>
      </c>
      <c r="F123" s="21">
        <v>1686</v>
      </c>
      <c r="G123" s="20" t="s">
        <v>22</v>
      </c>
      <c r="H123" s="14" t="s">
        <v>129</v>
      </c>
      <c r="I123" s="14" t="s">
        <v>107</v>
      </c>
      <c r="J123" s="20">
        <v>14</v>
      </c>
      <c r="K123" s="21">
        <v>2379</v>
      </c>
      <c r="L123" s="22"/>
      <c r="M123" s="23"/>
      <c r="N123" s="22">
        <v>100</v>
      </c>
      <c r="O123" s="23">
        <v>43.2</v>
      </c>
      <c r="P123" s="24">
        <f>K123-F123</f>
        <v>693</v>
      </c>
      <c r="Q123" s="25">
        <f>IF(L123="","",ATAN(M123/L123))</f>
      </c>
      <c r="R123" s="25">
        <f>IF(N123="","",ATAN(O123/N123))</f>
        <v>0.4077847386773899</v>
      </c>
      <c r="S123" s="25">
        <f>IF(Q123="","",IF(R123="","",R123-Q123))</f>
      </c>
      <c r="T123" s="17">
        <f>IF(S123="","",P123/S123)</f>
      </c>
      <c r="U123" s="23">
        <f>IF(T123="","",(6370-T123)*100/6370)</f>
      </c>
      <c r="V123" s="14"/>
      <c r="W123" s="10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</row>
    <row r="124" spans="1:58" s="8" customFormat="1" ht="12.75">
      <c r="A124" s="20">
        <v>41</v>
      </c>
      <c r="B124" s="20" t="s">
        <v>25</v>
      </c>
      <c r="C124" s="14" t="s">
        <v>160</v>
      </c>
      <c r="D124" s="14" t="s">
        <v>154</v>
      </c>
      <c r="E124" s="20">
        <v>4</v>
      </c>
      <c r="F124" s="21">
        <v>1279</v>
      </c>
      <c r="G124" s="20" t="s">
        <v>0</v>
      </c>
      <c r="H124" s="14" t="s">
        <v>233</v>
      </c>
      <c r="I124" s="14" t="s">
        <v>234</v>
      </c>
      <c r="J124" s="20">
        <v>8</v>
      </c>
      <c r="K124" s="21">
        <v>2040</v>
      </c>
      <c r="L124" s="22">
        <v>110</v>
      </c>
      <c r="M124" s="23">
        <v>36</v>
      </c>
      <c r="N124" s="22"/>
      <c r="O124" s="23"/>
      <c r="P124" s="24">
        <f>K124-F124</f>
        <v>761</v>
      </c>
      <c r="Q124" s="25">
        <f>IF(L124="","",ATAN(M124/L124))</f>
        <v>0.3162861279121545</v>
      </c>
      <c r="R124" s="25">
        <f>IF(N124="","",ATAN(O124/N124))</f>
      </c>
      <c r="S124" s="25">
        <f>IF(Q124="","",IF(R124="","",R124-Q124))</f>
      </c>
      <c r="T124" s="17">
        <f>IF(S124="","",P124/S124)</f>
      </c>
      <c r="U124" s="23">
        <f>IF(T124="","",(6370-T124)*100/6370)</f>
      </c>
      <c r="V124" s="14"/>
      <c r="W124" s="10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</row>
    <row r="125" spans="1:58" s="7" customFormat="1" ht="12.75">
      <c r="A125" s="20"/>
      <c r="B125" s="20"/>
      <c r="C125" s="14" t="s">
        <v>189</v>
      </c>
      <c r="D125" s="14" t="s">
        <v>190</v>
      </c>
      <c r="E125" s="20">
        <v>13</v>
      </c>
      <c r="F125" s="21">
        <v>1686</v>
      </c>
      <c r="G125" s="20"/>
      <c r="H125" s="14" t="s">
        <v>174</v>
      </c>
      <c r="I125" s="14" t="s">
        <v>150</v>
      </c>
      <c r="J125" s="20">
        <v>10</v>
      </c>
      <c r="K125" s="21">
        <v>2559</v>
      </c>
      <c r="L125" s="22">
        <v>100</v>
      </c>
      <c r="M125" s="23">
        <v>27.8</v>
      </c>
      <c r="N125" s="22">
        <v>100</v>
      </c>
      <c r="O125" s="23">
        <v>45.4</v>
      </c>
      <c r="P125" s="42">
        <f>K125-F125</f>
        <v>873</v>
      </c>
      <c r="Q125" s="43">
        <f>IF(L125="","",ATAN(M125/L125))</f>
        <v>0.27115314223853704</v>
      </c>
      <c r="R125" s="43">
        <f>IF(N125="","",ATAN(O125/N125))</f>
        <v>0.4261753454561055</v>
      </c>
      <c r="S125" s="43">
        <f>IF(Q125="","",IF(R125="","",R125-Q125))</f>
        <v>0.1550222032175685</v>
      </c>
      <c r="T125" s="44">
        <f>IF(S125="","",P125/S125)</f>
        <v>5631.451378450438</v>
      </c>
      <c r="U125" s="41">
        <f>IF(T125="","",(6370-T125)*100/6370)</f>
        <v>11.594169883038651</v>
      </c>
      <c r="V125" s="45" t="s">
        <v>12</v>
      </c>
      <c r="W125" s="4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</row>
    <row r="126" spans="1:58" ht="12.75">
      <c r="A126" s="20"/>
      <c r="B126" s="20"/>
      <c r="C126" s="33" t="s">
        <v>240</v>
      </c>
      <c r="D126" s="34" t="s">
        <v>239</v>
      </c>
      <c r="E126" s="35">
        <v>5</v>
      </c>
      <c r="F126" s="34">
        <v>1627</v>
      </c>
      <c r="G126" s="36"/>
      <c r="H126" s="33" t="s">
        <v>28</v>
      </c>
      <c r="I126" s="33" t="s">
        <v>29</v>
      </c>
      <c r="J126" s="36">
        <v>8</v>
      </c>
      <c r="K126" s="37">
        <v>2121</v>
      </c>
      <c r="L126" s="38">
        <v>100</v>
      </c>
      <c r="M126" s="39">
        <v>30</v>
      </c>
      <c r="N126" s="40">
        <v>100</v>
      </c>
      <c r="O126" s="41">
        <v>38.8</v>
      </c>
      <c r="P126" s="42">
        <f>K126-F126</f>
        <v>494</v>
      </c>
      <c r="Q126" s="43">
        <f>IF(L126="","",ATAN(M126/L126))</f>
        <v>0.2914567944778671</v>
      </c>
      <c r="R126" s="43">
        <f>IF(N126="","",ATAN(O126/N126))</f>
        <v>0.3701189390917443</v>
      </c>
      <c r="S126" s="43">
        <f>IF(Q126="","",IF(R126="","",R126-Q126))</f>
        <v>0.07866214461387722</v>
      </c>
      <c r="T126" s="44">
        <f>IF(S126="","",P126/S126)</f>
        <v>6280.022015988244</v>
      </c>
      <c r="U126" s="41">
        <f>IF(T126="","",(6370-T126)*100/6370)</f>
        <v>1.4125272215346347</v>
      </c>
      <c r="V126" s="45" t="s">
        <v>12</v>
      </c>
      <c r="W126" s="4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</row>
    <row r="127" spans="1:58" ht="12.75">
      <c r="A127" s="20"/>
      <c r="B127" s="20"/>
      <c r="C127" s="14" t="s">
        <v>102</v>
      </c>
      <c r="D127" s="14" t="s">
        <v>103</v>
      </c>
      <c r="E127" s="20">
        <v>3</v>
      </c>
      <c r="F127" s="21">
        <v>871</v>
      </c>
      <c r="G127" s="20"/>
      <c r="H127" s="14" t="s">
        <v>37</v>
      </c>
      <c r="I127" s="14" t="s">
        <v>38</v>
      </c>
      <c r="J127" s="20">
        <v>8</v>
      </c>
      <c r="K127" s="21">
        <v>2056</v>
      </c>
      <c r="L127" s="22">
        <v>100</v>
      </c>
      <c r="M127" s="23">
        <v>17.2</v>
      </c>
      <c r="N127" s="22">
        <v>100</v>
      </c>
      <c r="O127" s="23">
        <v>36</v>
      </c>
      <c r="P127" s="42">
        <f>K127-F127</f>
        <v>1185</v>
      </c>
      <c r="Q127" s="43">
        <f>IF(L127="","",ATAN(M127/L127))</f>
        <v>0.17033333607829737</v>
      </c>
      <c r="R127" s="43">
        <f>IF(N127="","",ATAN(O127/N127))</f>
        <v>0.34555558058171215</v>
      </c>
      <c r="S127" s="43">
        <f>IF(Q127="","",IF(R127="","",R127-Q127))</f>
        <v>0.17522224450341478</v>
      </c>
      <c r="T127" s="44">
        <f>IF(S127="","",P127/S127)</f>
        <v>6762.839977072125</v>
      </c>
      <c r="U127" s="41">
        <f>IF(T127="","",(6370-T127)*100/6370)</f>
        <v>-6.167032607097729</v>
      </c>
      <c r="V127" s="45" t="s">
        <v>12</v>
      </c>
      <c r="W127" s="4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</row>
    <row r="128" spans="1:58" ht="12.75">
      <c r="A128" s="20"/>
      <c r="B128" s="20"/>
      <c r="C128" s="14" t="s">
        <v>1</v>
      </c>
      <c r="D128" s="14" t="s">
        <v>2</v>
      </c>
      <c r="E128" s="20">
        <v>15</v>
      </c>
      <c r="F128" s="21">
        <v>6</v>
      </c>
      <c r="G128" s="20" t="s">
        <v>8</v>
      </c>
      <c r="H128" s="14" t="s">
        <v>26</v>
      </c>
      <c r="I128" s="14" t="s">
        <v>27</v>
      </c>
      <c r="J128" s="20">
        <v>13</v>
      </c>
      <c r="K128" s="21">
        <v>1691</v>
      </c>
      <c r="L128" s="22">
        <v>100</v>
      </c>
      <c r="M128" s="23">
        <v>12</v>
      </c>
      <c r="N128" s="22">
        <v>105</v>
      </c>
      <c r="O128" s="23">
        <v>40.3</v>
      </c>
      <c r="P128" s="24">
        <f>K128-F128</f>
        <v>1685</v>
      </c>
      <c r="Q128" s="25">
        <f>IF(L128="","",ATAN(M128/L128))</f>
        <v>0.11942892601833845</v>
      </c>
      <c r="R128" s="25">
        <f>IF(N128="","",ATAN(O128/N128))</f>
        <v>0.3664716315716816</v>
      </c>
      <c r="S128" s="25">
        <f>IF(Q128="","",IF(R128="","",R128-Q128))</f>
        <v>0.24704270555334318</v>
      </c>
      <c r="T128" s="17">
        <f>IF(S128="","",P128/S128)</f>
        <v>6820.683072693127</v>
      </c>
      <c r="U128" s="23">
        <f>IF(T128="","",(6370-T128)*100/6370)</f>
        <v>-7.075087483408581</v>
      </c>
      <c r="V128" s="13">
        <v>39743</v>
      </c>
      <c r="W128" s="10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</row>
    <row r="129" spans="1:58" ht="12.75">
      <c r="A129" s="48"/>
      <c r="B129" s="48"/>
      <c r="C129" s="49"/>
      <c r="D129" s="49"/>
      <c r="E129" s="48"/>
      <c r="F129" s="50"/>
      <c r="G129" s="48"/>
      <c r="H129" s="49"/>
      <c r="I129" s="49"/>
      <c r="J129" s="48"/>
      <c r="K129" s="50"/>
      <c r="L129" s="51"/>
      <c r="M129" s="52"/>
      <c r="N129" s="51"/>
      <c r="O129" s="52"/>
      <c r="P129" s="53"/>
      <c r="Q129" s="54">
        <f>IF(L129="","",ATAN(M129/L129))</f>
      </c>
      <c r="R129" s="54">
        <f>IF(N129="","",ATAN(O129/N129))</f>
      </c>
      <c r="S129" s="54">
        <f>IF(Q129="","",IF(R129="","",R129-Q129))</f>
      </c>
      <c r="T129" s="68">
        <f>IF(S129="","",P129/S129)</f>
      </c>
      <c r="U129" s="69">
        <f>IF(T129="","",(6370-T129)*100/6370)</f>
      </c>
      <c r="V129" s="70" t="s">
        <v>12</v>
      </c>
      <c r="W129" s="4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</row>
    <row r="130" spans="1:58" ht="12.75">
      <c r="A130" s="48"/>
      <c r="B130" s="48"/>
      <c r="C130" s="49"/>
      <c r="D130" s="49"/>
      <c r="E130" s="48"/>
      <c r="F130" s="50"/>
      <c r="G130" s="48"/>
      <c r="H130" s="49"/>
      <c r="I130" s="49"/>
      <c r="J130" s="48"/>
      <c r="K130" s="50"/>
      <c r="L130" s="51"/>
      <c r="M130" s="52"/>
      <c r="N130" s="51"/>
      <c r="O130" s="52"/>
      <c r="P130" s="53"/>
      <c r="Q130" s="54">
        <f>IF(L130="","",ATAN(M130/L130))</f>
      </c>
      <c r="R130" s="54">
        <f>IF(N130="","",ATAN(O130/N130))</f>
      </c>
      <c r="S130" s="54">
        <f>IF(Q130="","",IF(R130="","",R130-Q130))</f>
      </c>
      <c r="T130" s="68">
        <f>IF(S130="","",P130/S130)</f>
      </c>
      <c r="U130" s="69">
        <f>IF(T130="","",(6370-T130)*100/6370)</f>
      </c>
      <c r="V130" s="70" t="s">
        <v>12</v>
      </c>
      <c r="W130" s="4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</row>
    <row r="131" spans="1:58" ht="12.75">
      <c r="A131" s="48"/>
      <c r="B131" s="48"/>
      <c r="C131" s="49"/>
      <c r="D131" s="49"/>
      <c r="E131" s="48"/>
      <c r="F131" s="50"/>
      <c r="G131" s="48"/>
      <c r="H131" s="49"/>
      <c r="I131" s="49"/>
      <c r="J131" s="48"/>
      <c r="K131" s="50"/>
      <c r="L131" s="51"/>
      <c r="M131" s="52"/>
      <c r="N131" s="51"/>
      <c r="O131" s="52"/>
      <c r="P131" s="53"/>
      <c r="Q131" s="54">
        <f>IF(L131="","",ATAN(M131/L131))</f>
      </c>
      <c r="R131" s="54">
        <f>IF(N131="","",ATAN(O131/N131))</f>
      </c>
      <c r="S131" s="54">
        <f>IF(Q131="","",IF(R131="","",R131-Q131))</f>
      </c>
      <c r="T131" s="68">
        <f>IF(S131="","",P131/S131)</f>
      </c>
      <c r="U131" s="69">
        <f>IF(T131="","",(6370-T131)*100/6370)</f>
      </c>
      <c r="V131" s="70" t="s">
        <v>12</v>
      </c>
      <c r="W131" s="4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</row>
    <row r="132" spans="1:58" ht="15">
      <c r="A132" s="67" t="s">
        <v>251</v>
      </c>
      <c r="B132" s="48"/>
      <c r="C132" s="49"/>
      <c r="D132" s="49"/>
      <c r="E132" s="48"/>
      <c r="F132" s="49"/>
      <c r="G132" s="48"/>
      <c r="H132" s="49"/>
      <c r="I132" s="49"/>
      <c r="J132" s="48"/>
      <c r="K132" s="49"/>
      <c r="L132" s="51"/>
      <c r="M132" s="52"/>
      <c r="N132" s="51"/>
      <c r="O132" s="52"/>
      <c r="P132" s="55"/>
      <c r="Q132" s="56"/>
      <c r="R132" s="56"/>
      <c r="S132" s="71" t="s">
        <v>238</v>
      </c>
      <c r="T132" s="17">
        <f>AVERAGE(T6:T128)</f>
        <v>6506.5919655240605</v>
      </c>
      <c r="U132" s="31">
        <f>IF(T132="","",ABS((6370-T132)*100/6370))</f>
        <v>2.144300871649301</v>
      </c>
      <c r="V132" s="49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</row>
    <row r="133" spans="1:58" ht="12.75">
      <c r="A133" s="57"/>
      <c r="B133" s="57"/>
      <c r="C133" s="58"/>
      <c r="D133" s="59"/>
      <c r="E133" s="57"/>
      <c r="F133" s="59"/>
      <c r="G133" s="57"/>
      <c r="H133" s="59"/>
      <c r="I133" s="59"/>
      <c r="J133" s="57"/>
      <c r="K133" s="59"/>
      <c r="L133" s="60"/>
      <c r="M133" s="61"/>
      <c r="N133" s="60"/>
      <c r="O133" s="61"/>
      <c r="P133" s="62"/>
      <c r="Q133" s="63"/>
      <c r="R133" s="63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</row>
    <row r="134" spans="1:58" ht="12.75">
      <c r="A134" s="64" t="s">
        <v>246</v>
      </c>
      <c r="B134" s="64"/>
      <c r="C134" s="64"/>
      <c r="D134" s="64" t="s">
        <v>252</v>
      </c>
      <c r="E134" s="64"/>
      <c r="F134" s="64"/>
      <c r="G134" s="64"/>
      <c r="H134" s="64"/>
      <c r="I134" s="64"/>
      <c r="J134" s="64"/>
      <c r="K134" s="64"/>
      <c r="L134" s="65"/>
      <c r="M134" s="66"/>
      <c r="P134" s="3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</row>
    <row r="135" spans="1:58" ht="12.75">
      <c r="A135" s="64" t="s">
        <v>247</v>
      </c>
      <c r="B135" s="64"/>
      <c r="C135" s="64"/>
      <c r="D135" s="64" t="s">
        <v>252</v>
      </c>
      <c r="E135" s="64"/>
      <c r="F135" s="64"/>
      <c r="G135" s="64"/>
      <c r="H135" s="64"/>
      <c r="I135" s="64"/>
      <c r="J135" s="64"/>
      <c r="K135" s="64"/>
      <c r="L135" s="65"/>
      <c r="M135" s="66"/>
      <c r="P135" s="3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</row>
    <row r="136" spans="1:58" ht="12.75">
      <c r="A136" s="64" t="s">
        <v>14</v>
      </c>
      <c r="B136" s="64"/>
      <c r="C136" s="64"/>
      <c r="D136" s="64" t="s">
        <v>255</v>
      </c>
      <c r="E136" s="64"/>
      <c r="F136" s="64"/>
      <c r="G136" s="64"/>
      <c r="H136" s="64"/>
      <c r="I136" s="64"/>
      <c r="J136" s="64"/>
      <c r="K136" s="64"/>
      <c r="L136" s="65"/>
      <c r="M136" s="66"/>
      <c r="P136" s="3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</row>
    <row r="137" spans="1:58" ht="12.75">
      <c r="A137" s="64" t="s">
        <v>15</v>
      </c>
      <c r="B137" s="64"/>
      <c r="C137" s="64"/>
      <c r="D137" s="64" t="s">
        <v>253</v>
      </c>
      <c r="E137" s="64"/>
      <c r="F137" s="64"/>
      <c r="G137" s="64"/>
      <c r="H137" s="64"/>
      <c r="I137" s="64"/>
      <c r="J137" s="64"/>
      <c r="K137" s="64"/>
      <c r="L137" s="65"/>
      <c r="M137" s="66"/>
      <c r="P137" s="3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</row>
    <row r="138" spans="1:58" ht="12.75">
      <c r="A138" s="64" t="s">
        <v>16</v>
      </c>
      <c r="B138" s="64"/>
      <c r="C138" s="64"/>
      <c r="D138" s="64" t="s">
        <v>256</v>
      </c>
      <c r="E138" s="64"/>
      <c r="F138" s="64"/>
      <c r="G138" s="64"/>
      <c r="H138" s="64"/>
      <c r="I138" s="64"/>
      <c r="J138" s="64"/>
      <c r="K138" s="64"/>
      <c r="L138" s="65"/>
      <c r="M138" s="66"/>
      <c r="P138" s="3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</row>
    <row r="139" spans="1:58" ht="12.75">
      <c r="A139" s="64" t="s">
        <v>17</v>
      </c>
      <c r="B139" s="64"/>
      <c r="C139" s="64"/>
      <c r="D139" s="64" t="s">
        <v>254</v>
      </c>
      <c r="E139" s="64"/>
      <c r="F139" s="64"/>
      <c r="G139" s="64"/>
      <c r="H139" s="64"/>
      <c r="I139" s="64"/>
      <c r="J139" s="64"/>
      <c r="K139" s="64"/>
      <c r="L139" s="65"/>
      <c r="M139" s="66"/>
      <c r="P139" s="3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</row>
    <row r="140" spans="1:58" ht="12.75">
      <c r="A140" s="64" t="s">
        <v>19</v>
      </c>
      <c r="B140" s="64"/>
      <c r="C140" s="64"/>
      <c r="D140" s="64" t="s">
        <v>248</v>
      </c>
      <c r="E140" s="64"/>
      <c r="F140" s="64"/>
      <c r="G140" s="64"/>
      <c r="H140" s="64"/>
      <c r="I140" s="64"/>
      <c r="J140" s="64"/>
      <c r="K140" s="64"/>
      <c r="L140" s="65"/>
      <c r="M140" s="66"/>
      <c r="P140" s="3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</row>
    <row r="141" spans="1:58" ht="12.75">
      <c r="A141" s="64" t="s">
        <v>242</v>
      </c>
      <c r="B141" s="64"/>
      <c r="C141" s="64"/>
      <c r="D141" s="64" t="s">
        <v>257</v>
      </c>
      <c r="E141" s="64"/>
      <c r="F141" s="64"/>
      <c r="G141" s="64"/>
      <c r="H141" s="64"/>
      <c r="I141" s="64"/>
      <c r="J141" s="64"/>
      <c r="K141" s="64"/>
      <c r="L141" s="65"/>
      <c r="M141" s="66"/>
      <c r="P141" s="3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</row>
    <row r="142" spans="1:58" ht="12.75">
      <c r="A142" s="64" t="s">
        <v>241</v>
      </c>
      <c r="B142" s="64"/>
      <c r="C142" s="64"/>
      <c r="D142" s="64" t="s">
        <v>258</v>
      </c>
      <c r="E142" s="64"/>
      <c r="F142" s="64"/>
      <c r="G142" s="64"/>
      <c r="H142" s="64"/>
      <c r="I142" s="64"/>
      <c r="J142" s="64"/>
      <c r="K142" s="64"/>
      <c r="L142" s="65"/>
      <c r="M142" s="66"/>
      <c r="P142" s="3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</row>
    <row r="143" spans="1:58" ht="12.75">
      <c r="A143" s="64" t="s">
        <v>243</v>
      </c>
      <c r="B143" s="64"/>
      <c r="C143" s="64"/>
      <c r="D143" s="64" t="s">
        <v>259</v>
      </c>
      <c r="E143" s="64"/>
      <c r="F143" s="64"/>
      <c r="G143" s="64"/>
      <c r="H143" s="64"/>
      <c r="I143" s="64"/>
      <c r="J143" s="64"/>
      <c r="K143" s="64"/>
      <c r="L143" s="65"/>
      <c r="M143" s="66"/>
      <c r="P143" s="3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</row>
    <row r="144" spans="1:58" ht="12.75">
      <c r="A144" s="64" t="s">
        <v>235</v>
      </c>
      <c r="B144" s="64"/>
      <c r="C144" s="64"/>
      <c r="D144" s="64" t="s">
        <v>250</v>
      </c>
      <c r="E144" s="64"/>
      <c r="F144" s="64"/>
      <c r="G144" s="64"/>
      <c r="H144" s="64"/>
      <c r="I144" s="64"/>
      <c r="J144" s="64"/>
      <c r="K144" s="64"/>
      <c r="L144" s="65"/>
      <c r="M144" s="66"/>
      <c r="P144" s="3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</row>
    <row r="145" spans="1:58" ht="12.75">
      <c r="A145" s="64" t="s">
        <v>20</v>
      </c>
      <c r="B145" s="64"/>
      <c r="C145" s="64"/>
      <c r="D145" s="64" t="s">
        <v>260</v>
      </c>
      <c r="E145" s="64"/>
      <c r="F145" s="64"/>
      <c r="G145" s="64"/>
      <c r="H145" s="64"/>
      <c r="I145" s="64"/>
      <c r="J145" s="64"/>
      <c r="K145" s="64"/>
      <c r="L145" s="65"/>
      <c r="M145" s="66"/>
      <c r="P145" s="3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</row>
    <row r="146" spans="1:58" ht="12.75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5"/>
      <c r="M146" s="66"/>
      <c r="P146" s="3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</row>
    <row r="147" spans="1:58" ht="12.75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5"/>
      <c r="M147" s="66"/>
      <c r="P147" s="3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</row>
    <row r="148" spans="1:58" ht="12.75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5"/>
      <c r="M148" s="66"/>
      <c r="P148" s="3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</row>
    <row r="149" spans="16:58" ht="12.75">
      <c r="P149" s="3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</row>
    <row r="150" spans="16:58" ht="12.75">
      <c r="P150" s="3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</row>
    <row r="151" spans="16:58" ht="12.75">
      <c r="P151" s="3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</row>
    <row r="152" spans="16:58" ht="12.75">
      <c r="P152" s="3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</row>
    <row r="153" spans="16:58" ht="12.75">
      <c r="P153" s="3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</row>
    <row r="154" spans="16:58" ht="12.75">
      <c r="P154" s="3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</row>
    <row r="155" spans="16:58" ht="12.75">
      <c r="P155" s="3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</row>
    <row r="156" spans="16:58" ht="12.75">
      <c r="P156" s="3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</row>
    <row r="157" spans="16:58" ht="12.75">
      <c r="P157" s="3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</row>
    <row r="158" spans="16:58" ht="12.75">
      <c r="P158" s="3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</row>
    <row r="159" spans="16:58" ht="12.75">
      <c r="P159" s="3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</row>
    <row r="160" spans="16:58" ht="12.75">
      <c r="P160" s="3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</row>
    <row r="161" spans="22:58" ht="12.75"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</row>
    <row r="162" spans="22:58" ht="12.75"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</row>
    <row r="163" spans="22:58" ht="12.75"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</row>
    <row r="164" spans="22:58" ht="12.75"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</row>
    <row r="165" spans="22:58" ht="12.75"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</row>
    <row r="166" spans="22:58" ht="12.75"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</row>
    <row r="167" spans="22:58" ht="12.75"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</row>
    <row r="168" spans="22:58" ht="12.75"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</row>
    <row r="169" spans="22:58" ht="12.75"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</row>
    <row r="170" spans="22:58" ht="12.75"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</row>
    <row r="171" spans="22:58" ht="12.75"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</row>
    <row r="172" spans="22:58" ht="12.75"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</row>
    <row r="173" spans="22:58" ht="12.75"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</row>
    <row r="174" spans="22:58" ht="12.75"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</row>
    <row r="175" spans="22:58" ht="12.75"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</row>
    <row r="176" spans="22:58" ht="12.75"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</row>
    <row r="177" spans="22:58" ht="12.75"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</row>
    <row r="178" spans="22:58" ht="12.75"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</row>
    <row r="179" spans="22:58" ht="12.75"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</row>
    <row r="180" spans="22:58" ht="12.75"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</row>
    <row r="181" spans="22:58" ht="12.75"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</row>
  </sheetData>
  <printOptions/>
  <pageMargins left="0.49" right="0.75" top="1" bottom="1" header="0.18" footer="0"/>
  <pageSetup horizontalDpi="600" verticalDpi="600" orientation="landscape" paperSize="1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hvf</dc:creator>
  <cp:keywords/>
  <dc:description/>
  <cp:lastModifiedBy>hvf</cp:lastModifiedBy>
  <cp:lastPrinted>2008-11-29T03:35:25Z</cp:lastPrinted>
  <dcterms:created xsi:type="dcterms:W3CDTF">2008-11-17T02:43:00Z</dcterms:created>
  <dcterms:modified xsi:type="dcterms:W3CDTF">2008-12-09T14:01:53Z</dcterms:modified>
  <cp:category/>
  <cp:version/>
  <cp:contentType/>
  <cp:contentStatus/>
</cp:coreProperties>
</file>